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N:\marija\FINANCIJSKA IZVJEŠĆA\ZAVRŠNI 2024\"/>
    </mc:Choice>
  </mc:AlternateContent>
  <xr:revisionPtr revIDLastSave="0" documentId="13_ncr:1_{72D02C8E-5132-4FB8-8128-63C6D9F71E9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9" i="7" l="1"/>
  <c r="D9" i="7"/>
  <c r="E7" i="6" l="1"/>
  <c r="E243" i="5"/>
  <c r="E48" i="5"/>
  <c r="D83" i="8"/>
  <c r="L1448" i="9"/>
  <c r="J1448" i="9"/>
  <c r="F318" i="9"/>
  <c r="F317" i="9"/>
  <c r="F316" i="9"/>
  <c r="F315" i="9" s="1"/>
  <c r="F314" i="9"/>
  <c r="F313" i="9"/>
  <c r="F312" i="9"/>
  <c r="F311" i="9"/>
  <c r="F310" i="9"/>
  <c r="H309" i="9"/>
  <c r="G309" i="9"/>
  <c r="F309" i="9"/>
  <c r="F308" i="9"/>
  <c r="H307" i="9"/>
  <c r="G307" i="9"/>
  <c r="E307" i="9" s="1"/>
  <c r="B307" i="9" s="1"/>
  <c r="F307" i="9"/>
  <c r="H306" i="9"/>
  <c r="G306" i="9"/>
  <c r="E306" i="9" s="1"/>
  <c r="B306" i="9" s="1"/>
  <c r="F306" i="9"/>
  <c r="H305" i="9"/>
  <c r="G305" i="9"/>
  <c r="E305" i="9" s="1"/>
  <c r="F305" i="9"/>
  <c r="B305" i="9"/>
  <c r="H304" i="9"/>
  <c r="G304" i="9"/>
  <c r="E304" i="9" s="1"/>
  <c r="B304" i="9" s="1"/>
  <c r="F304" i="9"/>
  <c r="H303" i="9"/>
  <c r="G303" i="9"/>
  <c r="F303" i="9"/>
  <c r="H302" i="9"/>
  <c r="G302" i="9"/>
  <c r="F302" i="9"/>
  <c r="E302" i="9"/>
  <c r="B302" i="9" s="1"/>
  <c r="H301" i="9"/>
  <c r="G301" i="9"/>
  <c r="F301" i="9"/>
  <c r="H300" i="9"/>
  <c r="G300" i="9"/>
  <c r="F300" i="9"/>
  <c r="H299" i="9"/>
  <c r="G299" i="9"/>
  <c r="F299" i="9"/>
  <c r="E299" i="9"/>
  <c r="B299" i="9" s="1"/>
  <c r="H298" i="9"/>
  <c r="G298" i="9"/>
  <c r="F298" i="9"/>
  <c r="H297" i="9"/>
  <c r="G297" i="9"/>
  <c r="E297" i="9" s="1"/>
  <c r="B297" i="9" s="1"/>
  <c r="F297" i="9"/>
  <c r="H296" i="9"/>
  <c r="G296" i="9"/>
  <c r="F296" i="9"/>
  <c r="H295" i="9"/>
  <c r="G295" i="9"/>
  <c r="E295" i="9" s="1"/>
  <c r="F295" i="9"/>
  <c r="H294" i="9"/>
  <c r="G294" i="9"/>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M270" i="9"/>
  <c r="L270" i="9"/>
  <c r="F270" i="9" s="1"/>
  <c r="E270" i="9"/>
  <c r="B270" i="9"/>
  <c r="M269" i="9"/>
  <c r="L269" i="9"/>
  <c r="F269" i="9" s="1"/>
  <c r="B269" i="9" s="1"/>
  <c r="E269" i="9"/>
  <c r="M268" i="9"/>
  <c r="L268" i="9"/>
  <c r="F268" i="9"/>
  <c r="B268" i="9" s="1"/>
  <c r="E268" i="9"/>
  <c r="M267" i="9"/>
  <c r="L267" i="9"/>
  <c r="F267" i="9"/>
  <c r="E267" i="9"/>
  <c r="B267" i="9" s="1"/>
  <c r="M266" i="9"/>
  <c r="F266" i="9" s="1"/>
  <c r="B266" i="9" s="1"/>
  <c r="L266" i="9"/>
  <c r="E266" i="9"/>
  <c r="M265" i="9"/>
  <c r="L265" i="9"/>
  <c r="F265" i="9" s="1"/>
  <c r="E265" i="9"/>
  <c r="B265" i="9" s="1"/>
  <c r="M264" i="9"/>
  <c r="F264" i="9" s="1"/>
  <c r="L264" i="9"/>
  <c r="E264" i="9"/>
  <c r="B264" i="9" s="1"/>
  <c r="M263" i="9"/>
  <c r="L263" i="9"/>
  <c r="F263" i="9" s="1"/>
  <c r="E263" i="9"/>
  <c r="M262" i="9"/>
  <c r="L262" i="9"/>
  <c r="F262" i="9" s="1"/>
  <c r="E262" i="9"/>
  <c r="B262" i="9"/>
  <c r="M261" i="9"/>
  <c r="L261" i="9"/>
  <c r="F261" i="9" s="1"/>
  <c r="B261" i="9" s="1"/>
  <c r="E261" i="9"/>
  <c r="M260" i="9"/>
  <c r="L260" i="9"/>
  <c r="F260" i="9"/>
  <c r="B260" i="9" s="1"/>
  <c r="E260" i="9"/>
  <c r="M259" i="9"/>
  <c r="L259" i="9"/>
  <c r="F259" i="9"/>
  <c r="E259" i="9"/>
  <c r="B259" i="9" s="1"/>
  <c r="M258" i="9"/>
  <c r="F258" i="9" s="1"/>
  <c r="B258" i="9" s="1"/>
  <c r="L258" i="9"/>
  <c r="E258" i="9"/>
  <c r="M257" i="9"/>
  <c r="L257" i="9"/>
  <c r="F257" i="9" s="1"/>
  <c r="E257" i="9"/>
  <c r="M256" i="9"/>
  <c r="L256" i="9"/>
  <c r="F256" i="9" s="1"/>
  <c r="E256" i="9"/>
  <c r="M255" i="9"/>
  <c r="L255" i="9"/>
  <c r="F255" i="9" s="1"/>
  <c r="E255" i="9"/>
  <c r="M254" i="9"/>
  <c r="L254" i="9"/>
  <c r="F254" i="9" s="1"/>
  <c r="E254" i="9"/>
  <c r="B254" i="9"/>
  <c r="M253" i="9"/>
  <c r="L253" i="9"/>
  <c r="F253" i="9" s="1"/>
  <c r="B253" i="9" s="1"/>
  <c r="E253" i="9"/>
  <c r="M252" i="9"/>
  <c r="L252" i="9"/>
  <c r="F252" i="9"/>
  <c r="B252" i="9" s="1"/>
  <c r="E252" i="9"/>
  <c r="M251" i="9"/>
  <c r="L251" i="9"/>
  <c r="F251" i="9"/>
  <c r="E251" i="9"/>
  <c r="B251" i="9" s="1"/>
  <c r="M250" i="9"/>
  <c r="F250" i="9" s="1"/>
  <c r="L250" i="9"/>
  <c r="E250" i="9"/>
  <c r="B250" i="9" s="1"/>
  <c r="M249" i="9"/>
  <c r="L249" i="9"/>
  <c r="F249" i="9" s="1"/>
  <c r="E249" i="9"/>
  <c r="M248" i="9"/>
  <c r="L248" i="9"/>
  <c r="F248" i="9" s="1"/>
  <c r="E248" i="9"/>
  <c r="M247" i="9"/>
  <c r="L247" i="9"/>
  <c r="F247" i="9" s="1"/>
  <c r="E247" i="9"/>
  <c r="B247" i="9" s="1"/>
  <c r="M246" i="9"/>
  <c r="L246" i="9"/>
  <c r="F246" i="9" s="1"/>
  <c r="E246" i="9"/>
  <c r="B246" i="9"/>
  <c r="M245" i="9"/>
  <c r="L245" i="9"/>
  <c r="F245" i="9" s="1"/>
  <c r="B245" i="9" s="1"/>
  <c r="E245" i="9"/>
  <c r="M244" i="9"/>
  <c r="L244" i="9"/>
  <c r="F244" i="9"/>
  <c r="B244" i="9" s="1"/>
  <c r="E244" i="9"/>
  <c r="M243" i="9"/>
  <c r="L243" i="9"/>
  <c r="F243" i="9"/>
  <c r="E243" i="9"/>
  <c r="B243" i="9" s="1"/>
  <c r="M242" i="9"/>
  <c r="F242" i="9" s="1"/>
  <c r="B242" i="9" s="1"/>
  <c r="L242" i="9"/>
  <c r="E242" i="9"/>
  <c r="M241" i="9"/>
  <c r="L241" i="9"/>
  <c r="F241" i="9" s="1"/>
  <c r="E241" i="9"/>
  <c r="M240" i="9"/>
  <c r="L240" i="9"/>
  <c r="F240" i="9" s="1"/>
  <c r="E240" i="9"/>
  <c r="B240" i="9" s="1"/>
  <c r="M239" i="9"/>
  <c r="L239" i="9"/>
  <c r="F239" i="9" s="1"/>
  <c r="E239" i="9"/>
  <c r="M238" i="9"/>
  <c r="L238" i="9"/>
  <c r="F238" i="9" s="1"/>
  <c r="E238" i="9"/>
  <c r="B238" i="9"/>
  <c r="M237" i="9"/>
  <c r="L237" i="9"/>
  <c r="F237" i="9" s="1"/>
  <c r="B237" i="9" s="1"/>
  <c r="E237" i="9"/>
  <c r="M236" i="9"/>
  <c r="L236" i="9"/>
  <c r="F236" i="9"/>
  <c r="B236" i="9" s="1"/>
  <c r="E236" i="9"/>
  <c r="M235" i="9"/>
  <c r="L235" i="9"/>
  <c r="F235" i="9"/>
  <c r="E235" i="9"/>
  <c r="B235" i="9" s="1"/>
  <c r="M234" i="9"/>
  <c r="L234" i="9"/>
  <c r="F234" i="9" s="1"/>
  <c r="E234" i="9"/>
  <c r="M233" i="9"/>
  <c r="L233" i="9"/>
  <c r="F233" i="9" s="1"/>
  <c r="E233" i="9"/>
  <c r="B233" i="9" s="1"/>
  <c r="M232" i="9"/>
  <c r="L232" i="9"/>
  <c r="F232" i="9" s="1"/>
  <c r="E232" i="9"/>
  <c r="B232" i="9" s="1"/>
  <c r="M231" i="9"/>
  <c r="L231" i="9"/>
  <c r="F231" i="9" s="1"/>
  <c r="E231" i="9"/>
  <c r="B231" i="9" s="1"/>
  <c r="M230" i="9"/>
  <c r="L230" i="9"/>
  <c r="F230" i="9" s="1"/>
  <c r="E230" i="9"/>
  <c r="B230" i="9"/>
  <c r="M229" i="9"/>
  <c r="L229" i="9"/>
  <c r="F229" i="9" s="1"/>
  <c r="B229" i="9" s="1"/>
  <c r="E229" i="9"/>
  <c r="M228" i="9"/>
  <c r="L228" i="9"/>
  <c r="F228" i="9"/>
  <c r="E228" i="9"/>
  <c r="B228" i="9" s="1"/>
  <c r="M227" i="9"/>
  <c r="L227" i="9"/>
  <c r="F227" i="9"/>
  <c r="E227" i="9"/>
  <c r="B227" i="9" s="1"/>
  <c r="M226" i="9"/>
  <c r="L226" i="9"/>
  <c r="E226" i="9"/>
  <c r="M225" i="9"/>
  <c r="L225" i="9"/>
  <c r="E225" i="9"/>
  <c r="M224" i="9"/>
  <c r="L224" i="9"/>
  <c r="F224" i="9" s="1"/>
  <c r="E224" i="9"/>
  <c r="B224" i="9" s="1"/>
  <c r="M223" i="9"/>
  <c r="L223" i="9"/>
  <c r="E223" i="9"/>
  <c r="M222" i="9"/>
  <c r="L222" i="9"/>
  <c r="F222" i="9" s="1"/>
  <c r="B222" i="9" s="1"/>
  <c r="E222" i="9"/>
  <c r="M221" i="9"/>
  <c r="L221" i="9"/>
  <c r="F221" i="9" s="1"/>
  <c r="B221" i="9" s="1"/>
  <c r="E221" i="9"/>
  <c r="M220" i="9"/>
  <c r="F220" i="9" s="1"/>
  <c r="B220" i="9" s="1"/>
  <c r="L220" i="9"/>
  <c r="E220" i="9"/>
  <c r="M219" i="9"/>
  <c r="L219" i="9"/>
  <c r="F219" i="9"/>
  <c r="E219" i="9"/>
  <c r="M218" i="9"/>
  <c r="L218" i="9"/>
  <c r="E218" i="9"/>
  <c r="M217" i="9"/>
  <c r="L217" i="9"/>
  <c r="E217" i="9"/>
  <c r="M216" i="9"/>
  <c r="L216" i="9"/>
  <c r="F216" i="9" s="1"/>
  <c r="E216" i="9"/>
  <c r="B216" i="9" s="1"/>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E159" i="9" s="1"/>
  <c r="G159" i="9"/>
  <c r="F159" i="9"/>
  <c r="H158" i="9"/>
  <c r="G158" i="9"/>
  <c r="F158" i="9"/>
  <c r="E158" i="9"/>
  <c r="B158" i="9" s="1"/>
  <c r="H157" i="9"/>
  <c r="G157" i="9"/>
  <c r="F157" i="9"/>
  <c r="H156" i="9"/>
  <c r="G156" i="9"/>
  <c r="F156" i="9"/>
  <c r="E156" i="9"/>
  <c r="B156" i="9" s="1"/>
  <c r="H155" i="9"/>
  <c r="G155" i="9"/>
  <c r="F155" i="9"/>
  <c r="E155" i="9"/>
  <c r="B155" i="9" s="1"/>
  <c r="H154" i="9"/>
  <c r="G154" i="9"/>
  <c r="E154" i="9" s="1"/>
  <c r="B154" i="9" s="1"/>
  <c r="F154" i="9"/>
  <c r="H153" i="9"/>
  <c r="G153" i="9"/>
  <c r="E153" i="9" s="1"/>
  <c r="B153" i="9" s="1"/>
  <c r="F153" i="9"/>
  <c r="H152" i="9"/>
  <c r="E152" i="9" s="1"/>
  <c r="B152" i="9" s="1"/>
  <c r="G152" i="9"/>
  <c r="F152" i="9"/>
  <c r="H151" i="9"/>
  <c r="E151" i="9" s="1"/>
  <c r="G151" i="9"/>
  <c r="F151" i="9"/>
  <c r="H150" i="9"/>
  <c r="G150" i="9"/>
  <c r="F150" i="9"/>
  <c r="E150" i="9"/>
  <c r="B150" i="9" s="1"/>
  <c r="H149" i="9"/>
  <c r="G149" i="9"/>
  <c r="F149" i="9"/>
  <c r="H148" i="9"/>
  <c r="E148" i="9" s="1"/>
  <c r="B148" i="9" s="1"/>
  <c r="G148" i="9"/>
  <c r="F148" i="9"/>
  <c r="H147" i="9"/>
  <c r="G147" i="9"/>
  <c r="F147" i="9"/>
  <c r="E147" i="9"/>
  <c r="B147" i="9" s="1"/>
  <c r="H146" i="9"/>
  <c r="G146" i="9"/>
  <c r="E146" i="9" s="1"/>
  <c r="B146" i="9" s="1"/>
  <c r="F146" i="9"/>
  <c r="H145" i="9"/>
  <c r="G145" i="9"/>
  <c r="E145" i="9" s="1"/>
  <c r="F145" i="9"/>
  <c r="B145" i="9"/>
  <c r="H144" i="9"/>
  <c r="G144" i="9"/>
  <c r="F144" i="9"/>
  <c r="F143" i="9"/>
  <c r="H142" i="9"/>
  <c r="G142" i="9"/>
  <c r="F142" i="9"/>
  <c r="E142" i="9"/>
  <c r="B142" i="9" s="1"/>
  <c r="H141" i="9"/>
  <c r="G141" i="9"/>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c r="H135" i="9"/>
  <c r="E135" i="9" s="1"/>
  <c r="B135" i="9" s="1"/>
  <c r="G135" i="9"/>
  <c r="F135" i="9"/>
  <c r="H134" i="9"/>
  <c r="G134" i="9"/>
  <c r="F134" i="9"/>
  <c r="E134" i="9"/>
  <c r="B134" i="9" s="1"/>
  <c r="H133" i="9"/>
  <c r="G133" i="9"/>
  <c r="E133" i="9" s="1"/>
  <c r="B133" i="9" s="1"/>
  <c r="F133" i="9"/>
  <c r="H132" i="9"/>
  <c r="G132" i="9"/>
  <c r="F132" i="9"/>
  <c r="E132" i="9"/>
  <c r="B132" i="9" s="1"/>
  <c r="H131" i="9"/>
  <c r="G131" i="9"/>
  <c r="F131" i="9"/>
  <c r="E131" i="9"/>
  <c r="B131" i="9" s="1"/>
  <c r="H130" i="9"/>
  <c r="G130" i="9"/>
  <c r="E130" i="9" s="1"/>
  <c r="B130" i="9" s="1"/>
  <c r="F130" i="9"/>
  <c r="H129" i="9"/>
  <c r="G129" i="9"/>
  <c r="E129" i="9" s="1"/>
  <c r="F129" i="9"/>
  <c r="B129" i="9"/>
  <c r="H128" i="9"/>
  <c r="G128" i="9"/>
  <c r="F128" i="9"/>
  <c r="E128" i="9"/>
  <c r="B128" i="9"/>
  <c r="H127" i="9"/>
  <c r="E127" i="9" s="1"/>
  <c r="G127" i="9"/>
  <c r="F127" i="9"/>
  <c r="H126" i="9"/>
  <c r="G126" i="9"/>
  <c r="F126" i="9"/>
  <c r="E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F121" i="9"/>
  <c r="B121" i="9"/>
  <c r="H120" i="9"/>
  <c r="G120" i="9"/>
  <c r="F120" i="9"/>
  <c r="E120" i="9"/>
  <c r="B120" i="9"/>
  <c r="H119" i="9"/>
  <c r="E119" i="9" s="1"/>
  <c r="G119" i="9"/>
  <c r="F119" i="9"/>
  <c r="H118" i="9"/>
  <c r="G118" i="9"/>
  <c r="F118" i="9"/>
  <c r="E118" i="9"/>
  <c r="H117" i="9"/>
  <c r="G117" i="9"/>
  <c r="F117" i="9"/>
  <c r="H116" i="9"/>
  <c r="G116" i="9"/>
  <c r="F116" i="9"/>
  <c r="E116" i="9"/>
  <c r="B116" i="9" s="1"/>
  <c r="H115" i="9"/>
  <c r="G115" i="9"/>
  <c r="F115" i="9"/>
  <c r="E115" i="9"/>
  <c r="B115" i="9" s="1"/>
  <c r="H114" i="9"/>
  <c r="G114" i="9"/>
  <c r="E114" i="9" s="1"/>
  <c r="B114" i="9" s="1"/>
  <c r="F114" i="9"/>
  <c r="H113" i="9"/>
  <c r="G113" i="9"/>
  <c r="E113" i="9" s="1"/>
  <c r="F113" i="9"/>
  <c r="B113" i="9"/>
  <c r="H112" i="9"/>
  <c r="E112" i="9" s="1"/>
  <c r="G112" i="9"/>
  <c r="F112" i="9"/>
  <c r="B112" i="9"/>
  <c r="H111" i="9"/>
  <c r="E111" i="9" s="1"/>
  <c r="G111" i="9"/>
  <c r="F111" i="9"/>
  <c r="H110" i="9"/>
  <c r="G110" i="9"/>
  <c r="F110" i="9"/>
  <c r="E110" i="9"/>
  <c r="H109" i="9"/>
  <c r="G109" i="9"/>
  <c r="F109" i="9"/>
  <c r="H108" i="9"/>
  <c r="E108" i="9" s="1"/>
  <c r="B108" i="9" s="1"/>
  <c r="G108" i="9"/>
  <c r="F108" i="9"/>
  <c r="H107" i="9"/>
  <c r="G107" i="9"/>
  <c r="F107" i="9"/>
  <c r="E107" i="9"/>
  <c r="B107" i="9" s="1"/>
  <c r="H106" i="9"/>
  <c r="G106" i="9"/>
  <c r="E106" i="9" s="1"/>
  <c r="B106" i="9" s="1"/>
  <c r="F106" i="9"/>
  <c r="H105" i="9"/>
  <c r="G105" i="9"/>
  <c r="E105" i="9" s="1"/>
  <c r="F105" i="9"/>
  <c r="B105" i="9"/>
  <c r="H104" i="9"/>
  <c r="G104" i="9"/>
  <c r="F104" i="9"/>
  <c r="E104" i="9"/>
  <c r="B104" i="9"/>
  <c r="H103" i="9"/>
  <c r="E103" i="9" s="1"/>
  <c r="G103" i="9"/>
  <c r="F103" i="9"/>
  <c r="H102" i="9"/>
  <c r="G102" i="9"/>
  <c r="F102" i="9"/>
  <c r="E102" i="9"/>
  <c r="B102" i="9" s="1"/>
  <c r="H101" i="9"/>
  <c r="G101" i="9"/>
  <c r="F101" i="9"/>
  <c r="H100" i="9"/>
  <c r="E100" i="9" s="1"/>
  <c r="B100" i="9" s="1"/>
  <c r="G100" i="9"/>
  <c r="F100" i="9"/>
  <c r="H99" i="9"/>
  <c r="G99" i="9"/>
  <c r="F99" i="9"/>
  <c r="E99" i="9"/>
  <c r="B99" i="9" s="1"/>
  <c r="H98" i="9"/>
  <c r="G98" i="9"/>
  <c r="E98" i="9" s="1"/>
  <c r="B98" i="9" s="1"/>
  <c r="F98" i="9"/>
  <c r="H97" i="9"/>
  <c r="G97" i="9"/>
  <c r="E97" i="9" s="1"/>
  <c r="F97" i="9"/>
  <c r="B97" i="9"/>
  <c r="H96" i="9"/>
  <c r="G96" i="9"/>
  <c r="F96" i="9"/>
  <c r="E96" i="9"/>
  <c r="B96" i="9"/>
  <c r="H95" i="9"/>
  <c r="E95" i="9" s="1"/>
  <c r="G95" i="9"/>
  <c r="F95" i="9"/>
  <c r="H94" i="9"/>
  <c r="G94" i="9"/>
  <c r="F94" i="9"/>
  <c r="E94" i="9"/>
  <c r="B94" i="9" s="1"/>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E87" i="9" s="1"/>
  <c r="F87" i="9"/>
  <c r="H86" i="9"/>
  <c r="G86" i="9"/>
  <c r="F86" i="9"/>
  <c r="E86" i="9"/>
  <c r="H85" i="9"/>
  <c r="E85" i="9" s="1"/>
  <c r="B85" i="9" s="1"/>
  <c r="G85" i="9"/>
  <c r="F85" i="9"/>
  <c r="H84" i="9"/>
  <c r="G84" i="9"/>
  <c r="F84" i="9"/>
  <c r="E84" i="9"/>
  <c r="B84" i="9" s="1"/>
  <c r="H83" i="9"/>
  <c r="G83" i="9"/>
  <c r="F83" i="9"/>
  <c r="E83" i="9"/>
  <c r="B83" i="9" s="1"/>
  <c r="H82" i="9"/>
  <c r="G82" i="9"/>
  <c r="E82" i="9" s="1"/>
  <c r="B82" i="9" s="1"/>
  <c r="F82" i="9"/>
  <c r="H81" i="9"/>
  <c r="G81" i="9"/>
  <c r="E81" i="9" s="1"/>
  <c r="F81" i="9"/>
  <c r="B81" i="9"/>
  <c r="H80" i="9"/>
  <c r="G80" i="9"/>
  <c r="F80" i="9"/>
  <c r="E80" i="9"/>
  <c r="B80" i="9"/>
  <c r="H79" i="9"/>
  <c r="G79" i="9"/>
  <c r="E79" i="9" s="1"/>
  <c r="F79" i="9"/>
  <c r="H78" i="9"/>
  <c r="G78" i="9"/>
  <c r="F78" i="9"/>
  <c r="E78" i="9"/>
  <c r="H77" i="9"/>
  <c r="E77" i="9" s="1"/>
  <c r="B77" i="9" s="1"/>
  <c r="G77" i="9"/>
  <c r="F77" i="9"/>
  <c r="H76" i="9"/>
  <c r="E76" i="9" s="1"/>
  <c r="B76" i="9" s="1"/>
  <c r="G76" i="9"/>
  <c r="F76" i="9"/>
  <c r="H75" i="9"/>
  <c r="G75" i="9"/>
  <c r="F75" i="9"/>
  <c r="E75" i="9"/>
  <c r="B75" i="9" s="1"/>
  <c r="H74" i="9"/>
  <c r="G74" i="9"/>
  <c r="F74" i="9"/>
  <c r="H73" i="9"/>
  <c r="G73" i="9"/>
  <c r="F73" i="9"/>
  <c r="H72" i="9"/>
  <c r="G72" i="9"/>
  <c r="F72" i="9"/>
  <c r="H71" i="9"/>
  <c r="E71" i="9" s="1"/>
  <c r="G71" i="9"/>
  <c r="F71" i="9"/>
  <c r="H70" i="9"/>
  <c r="E70" i="9" s="1"/>
  <c r="G70" i="9"/>
  <c r="F70" i="9"/>
  <c r="H69" i="9"/>
  <c r="G69" i="9"/>
  <c r="F69" i="9"/>
  <c r="H68" i="9"/>
  <c r="E68" i="9" s="1"/>
  <c r="B68" i="9" s="1"/>
  <c r="G68" i="9"/>
  <c r="F68" i="9"/>
  <c r="H67" i="9"/>
  <c r="G67" i="9"/>
  <c r="F67" i="9"/>
  <c r="E67" i="9"/>
  <c r="B67" i="9" s="1"/>
  <c r="H66" i="9"/>
  <c r="G66" i="9"/>
  <c r="E66" i="9" s="1"/>
  <c r="B66" i="9" s="1"/>
  <c r="F66" i="9"/>
  <c r="H65" i="9"/>
  <c r="G65" i="9"/>
  <c r="F65" i="9"/>
  <c r="H64" i="9"/>
  <c r="E64" i="9" s="1"/>
  <c r="B64" i="9" s="1"/>
  <c r="G64" i="9"/>
  <c r="F64" i="9"/>
  <c r="H63" i="9"/>
  <c r="E63" i="9" s="1"/>
  <c r="G63" i="9"/>
  <c r="F63" i="9"/>
  <c r="H62" i="9"/>
  <c r="E62" i="9" s="1"/>
  <c r="B62" i="9" s="1"/>
  <c r="G62" i="9"/>
  <c r="F62" i="9"/>
  <c r="H61" i="9"/>
  <c r="G61" i="9"/>
  <c r="F61" i="9"/>
  <c r="H60" i="9"/>
  <c r="G60" i="9"/>
  <c r="E60" i="9" s="1"/>
  <c r="B60" i="9" s="1"/>
  <c r="F60" i="9"/>
  <c r="H59" i="9"/>
  <c r="E59" i="9" s="1"/>
  <c r="B59" i="9" s="1"/>
  <c r="G59" i="9"/>
  <c r="F59" i="9"/>
  <c r="H58" i="9"/>
  <c r="G58" i="9"/>
  <c r="F58" i="9"/>
  <c r="H57" i="9"/>
  <c r="G57" i="9"/>
  <c r="E57" i="9" s="1"/>
  <c r="B57" i="9" s="1"/>
  <c r="F57" i="9"/>
  <c r="H56" i="9"/>
  <c r="G56" i="9"/>
  <c r="E56" i="9" s="1"/>
  <c r="B56" i="9" s="1"/>
  <c r="F56" i="9"/>
  <c r="H55" i="9"/>
  <c r="G55" i="9"/>
  <c r="F55" i="9"/>
  <c r="H54" i="9"/>
  <c r="G54" i="9"/>
  <c r="F54" i="9"/>
  <c r="E54" i="9"/>
  <c r="H53" i="9"/>
  <c r="E53" i="9" s="1"/>
  <c r="B53" i="9" s="1"/>
  <c r="G53" i="9"/>
  <c r="F53" i="9"/>
  <c r="H52" i="9"/>
  <c r="G52" i="9"/>
  <c r="F52" i="9"/>
  <c r="E52" i="9"/>
  <c r="B52" i="9" s="1"/>
  <c r="H51" i="9"/>
  <c r="G51" i="9"/>
  <c r="F51" i="9"/>
  <c r="E51" i="9"/>
  <c r="B51" i="9"/>
  <c r="H50" i="9"/>
  <c r="G50" i="9"/>
  <c r="E50" i="9" s="1"/>
  <c r="B50" i="9" s="1"/>
  <c r="F50" i="9"/>
  <c r="H49" i="9"/>
  <c r="G49" i="9"/>
  <c r="E49" i="9" s="1"/>
  <c r="F49" i="9"/>
  <c r="B49" i="9" s="1"/>
  <c r="H48" i="9"/>
  <c r="G48" i="9"/>
  <c r="E48" i="9" s="1"/>
  <c r="F48" i="9"/>
  <c r="B48" i="9"/>
  <c r="H47" i="9"/>
  <c r="G47" i="9"/>
  <c r="F47" i="9"/>
  <c r="H46" i="9"/>
  <c r="E46" i="9" s="1"/>
  <c r="G46" i="9"/>
  <c r="F46" i="9"/>
  <c r="H45" i="9"/>
  <c r="G45" i="9"/>
  <c r="F45" i="9"/>
  <c r="H44" i="9"/>
  <c r="E44" i="9" s="1"/>
  <c r="B44" i="9" s="1"/>
  <c r="G44" i="9"/>
  <c r="F44" i="9"/>
  <c r="H43" i="9"/>
  <c r="E43" i="9" s="1"/>
  <c r="B43" i="9" s="1"/>
  <c r="G43" i="9"/>
  <c r="F43" i="9"/>
  <c r="H42" i="9"/>
  <c r="G42" i="9"/>
  <c r="F42" i="9"/>
  <c r="H41" i="9"/>
  <c r="G41" i="9"/>
  <c r="F41" i="9"/>
  <c r="H40" i="9"/>
  <c r="G40" i="9"/>
  <c r="F40" i="9"/>
  <c r="E40" i="9"/>
  <c r="B40" i="9" s="1"/>
  <c r="H39" i="9"/>
  <c r="E39" i="9" s="1"/>
  <c r="B39" i="9" s="1"/>
  <c r="G39" i="9"/>
  <c r="F39" i="9"/>
  <c r="H38" i="9"/>
  <c r="G38" i="9"/>
  <c r="F38" i="9"/>
  <c r="E38" i="9"/>
  <c r="B38" i="9" s="1"/>
  <c r="H37" i="9"/>
  <c r="E37" i="9" s="1"/>
  <c r="B37" i="9" s="1"/>
  <c r="G37" i="9"/>
  <c r="F37" i="9"/>
  <c r="H36" i="9"/>
  <c r="G36" i="9"/>
  <c r="F36" i="9"/>
  <c r="E36" i="9"/>
  <c r="B36" i="9" s="1"/>
  <c r="H35" i="9"/>
  <c r="G35" i="9"/>
  <c r="F35" i="9"/>
  <c r="E35" i="9"/>
  <c r="B35" i="9" s="1"/>
  <c r="H34" i="9"/>
  <c r="G34" i="9"/>
  <c r="F34" i="9"/>
  <c r="H33" i="9"/>
  <c r="G33" i="9"/>
  <c r="F33" i="9"/>
  <c r="H32" i="9"/>
  <c r="G32" i="9"/>
  <c r="F32" i="9"/>
  <c r="H31" i="9"/>
  <c r="E31" i="9" s="1"/>
  <c r="B31" i="9" s="1"/>
  <c r="G31" i="9"/>
  <c r="F31" i="9"/>
  <c r="H30" i="9"/>
  <c r="E30" i="9" s="1"/>
  <c r="B30" i="9" s="1"/>
  <c r="G30" i="9"/>
  <c r="F30" i="9"/>
  <c r="H29" i="9"/>
  <c r="E29" i="9" s="1"/>
  <c r="B29" i="9" s="1"/>
  <c r="G29" i="9"/>
  <c r="F29" i="9"/>
  <c r="H28" i="9"/>
  <c r="G28" i="9"/>
  <c r="F28" i="9"/>
  <c r="E28" i="9"/>
  <c r="B28" i="9" s="1"/>
  <c r="H27" i="9"/>
  <c r="G27" i="9"/>
  <c r="F27" i="9"/>
  <c r="H26" i="9"/>
  <c r="G26" i="9"/>
  <c r="F26" i="9"/>
  <c r="H25" i="9"/>
  <c r="G25" i="9"/>
  <c r="E25" i="9" s="1"/>
  <c r="B25" i="9" s="1"/>
  <c r="F25" i="9"/>
  <c r="H24" i="9"/>
  <c r="G24" i="9"/>
  <c r="F24" i="9"/>
  <c r="E24" i="9"/>
  <c r="B24" i="9"/>
  <c r="H23" i="9"/>
  <c r="E23" i="9" s="1"/>
  <c r="B23" i="9" s="1"/>
  <c r="G23" i="9"/>
  <c r="F23" i="9"/>
  <c r="H22" i="9"/>
  <c r="G22" i="9"/>
  <c r="F22" i="9"/>
  <c r="F21" i="9"/>
  <c r="F4" i="9"/>
  <c r="O3" i="9"/>
  <c r="G275" i="9" s="1"/>
  <c r="I3" i="9"/>
  <c r="G165" i="9" s="1"/>
  <c r="H3" i="9"/>
  <c r="G3" i="9"/>
  <c r="D101" i="8"/>
  <c r="D95" i="8"/>
  <c r="D90" i="8"/>
  <c r="D85" i="8"/>
  <c r="D80" i="8"/>
  <c r="C1555" i="1" s="1"/>
  <c r="D75" i="8"/>
  <c r="D70" i="8"/>
  <c r="D65" i="8"/>
  <c r="D60" i="8"/>
  <c r="C1535" i="1" s="1"/>
  <c r="D55" i="8"/>
  <c r="D50" i="8"/>
  <c r="D44" i="8"/>
  <c r="D36" i="8"/>
  <c r="C1511" i="1" s="1"/>
  <c r="D26" i="8"/>
  <c r="D24" i="8" s="1"/>
  <c r="C1499" i="1" s="1"/>
  <c r="D18" i="8"/>
  <c r="D8" i="8"/>
  <c r="D6" i="8" s="1"/>
  <c r="C1481" i="1" s="1"/>
  <c r="G1481" i="1" s="1"/>
  <c r="E44" i="7"/>
  <c r="D44" i="7"/>
  <c r="E39" i="7"/>
  <c r="E38" i="7" s="1"/>
  <c r="D1469" i="1" s="1"/>
  <c r="D39" i="7"/>
  <c r="D38" i="7" s="1"/>
  <c r="E30" i="7"/>
  <c r="D30" i="7"/>
  <c r="D22" i="7" s="1"/>
  <c r="E23" i="7"/>
  <c r="E22" i="7" s="1"/>
  <c r="D23" i="7"/>
  <c r="E14" i="7"/>
  <c r="D1445" i="1" s="1"/>
  <c r="D14" i="7"/>
  <c r="C1445" i="1" s="1"/>
  <c r="E7" i="7"/>
  <c r="E6" i="7" s="1"/>
  <c r="D1437" i="1" s="1"/>
  <c r="D7" i="7"/>
  <c r="D6" i="7" s="1"/>
  <c r="C1437" i="1" s="1"/>
  <c r="F140" i="6"/>
  <c r="F139" i="6"/>
  <c r="F138" i="6"/>
  <c r="F137" i="6"/>
  <c r="F136" i="6"/>
  <c r="F135" i="6"/>
  <c r="F134" i="6"/>
  <c r="F133" i="6"/>
  <c r="F132" i="6"/>
  <c r="F131" i="6"/>
  <c r="E130" i="6"/>
  <c r="D130" i="6"/>
  <c r="D129" i="6" s="1"/>
  <c r="E129" i="6"/>
  <c r="F128" i="6"/>
  <c r="F127" i="6"/>
  <c r="F126" i="6"/>
  <c r="F125" i="6"/>
  <c r="F124" i="6"/>
  <c r="F123" i="6"/>
  <c r="E122" i="6"/>
  <c r="D122" i="6"/>
  <c r="F121" i="6"/>
  <c r="F120" i="6"/>
  <c r="F119" i="6"/>
  <c r="E118" i="6"/>
  <c r="D118" i="6"/>
  <c r="F117" i="6"/>
  <c r="F116" i="6"/>
  <c r="E115" i="6"/>
  <c r="E114" i="6" s="1"/>
  <c r="I27" i="3" s="1"/>
  <c r="D115" i="6"/>
  <c r="F113" i="6"/>
  <c r="F112" i="6"/>
  <c r="F111" i="6"/>
  <c r="F110" i="6"/>
  <c r="F109" i="6"/>
  <c r="F108" i="6"/>
  <c r="E107" i="6"/>
  <c r="D107" i="6"/>
  <c r="F107" i="6" s="1"/>
  <c r="F106" i="6"/>
  <c r="F105" i="6"/>
  <c r="F104" i="6"/>
  <c r="F103" i="6"/>
  <c r="F102" i="6"/>
  <c r="F101" i="6"/>
  <c r="F100" i="6"/>
  <c r="E99" i="6"/>
  <c r="E89" i="6" s="1"/>
  <c r="D1383" i="1" s="1"/>
  <c r="D99" i="6"/>
  <c r="F99" i="6" s="1"/>
  <c r="F98" i="6"/>
  <c r="F97" i="6"/>
  <c r="F96" i="6"/>
  <c r="F95" i="6"/>
  <c r="E94" i="6"/>
  <c r="D94" i="6"/>
  <c r="F94" i="6" s="1"/>
  <c r="F93" i="6"/>
  <c r="F92" i="6"/>
  <c r="F91" i="6"/>
  <c r="E90" i="6"/>
  <c r="D90" i="6"/>
  <c r="F90" i="6" s="1"/>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F61" i="6" s="1"/>
  <c r="D61" i="6"/>
  <c r="F60" i="6"/>
  <c r="F59" i="6"/>
  <c r="F58" i="6"/>
  <c r="F57" i="6"/>
  <c r="F56" i="6"/>
  <c r="F55" i="6"/>
  <c r="E54" i="6"/>
  <c r="D54" i="6"/>
  <c r="F53" i="6"/>
  <c r="F52" i="6"/>
  <c r="F51" i="6"/>
  <c r="E50" i="6"/>
  <c r="F50" i="6" s="1"/>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F6"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F250" i="5" s="1"/>
  <c r="D250" i="5"/>
  <c r="F249" i="5"/>
  <c r="F248" i="5"/>
  <c r="F247" i="5"/>
  <c r="E246" i="5"/>
  <c r="D246" i="5"/>
  <c r="F244" i="5"/>
  <c r="F243" i="5"/>
  <c r="E242" i="5"/>
  <c r="D242" i="5"/>
  <c r="F241" i="5"/>
  <c r="F240" i="5"/>
  <c r="E239" i="5"/>
  <c r="D1216" i="1" s="1"/>
  <c r="G1216" i="1" s="1"/>
  <c r="D239" i="5"/>
  <c r="D238" i="5"/>
  <c r="F236" i="5"/>
  <c r="F235" i="5"/>
  <c r="E234" i="5"/>
  <c r="D1211" i="1" s="1"/>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F198" i="5"/>
  <c r="E198" i="5"/>
  <c r="D198" i="5"/>
  <c r="F197" i="5"/>
  <c r="F196" i="5"/>
  <c r="F195" i="5"/>
  <c r="F194" i="5"/>
  <c r="F193" i="5"/>
  <c r="F192" i="5"/>
  <c r="E191" i="5"/>
  <c r="D191" i="5"/>
  <c r="F191" i="5" s="1"/>
  <c r="E190" i="5"/>
  <c r="H310" i="9" s="1"/>
  <c r="D190" i="5"/>
  <c r="F189" i="5"/>
  <c r="F188" i="5"/>
  <c r="F187" i="5"/>
  <c r="F186" i="5"/>
  <c r="F185" i="5"/>
  <c r="F184" i="5"/>
  <c r="F183" i="5"/>
  <c r="F182" i="5"/>
  <c r="F181" i="5"/>
  <c r="E180" i="5"/>
  <c r="E177" i="5" s="1"/>
  <c r="D180" i="5"/>
  <c r="F179" i="5"/>
  <c r="F178" i="5"/>
  <c r="D177" i="5"/>
  <c r="G308" i="9" s="1"/>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G291" i="9" s="1"/>
  <c r="F148" i="5"/>
  <c r="F147" i="5"/>
  <c r="D146" i="5"/>
  <c r="F145" i="5"/>
  <c r="F144" i="5"/>
  <c r="F143" i="5"/>
  <c r="F142" i="5"/>
  <c r="E142" i="5"/>
  <c r="D142" i="5"/>
  <c r="F141" i="5"/>
  <c r="F140" i="5"/>
  <c r="F139" i="5"/>
  <c r="F138" i="5"/>
  <c r="F137" i="5"/>
  <c r="F136" i="5"/>
  <c r="E135" i="5"/>
  <c r="F135" i="5" s="1"/>
  <c r="D135" i="5"/>
  <c r="D134" i="5"/>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1056" i="1" s="1"/>
  <c r="H1056" i="1" s="1"/>
  <c r="D79" i="5"/>
  <c r="D78" i="5"/>
  <c r="F77" i="5"/>
  <c r="F76" i="5"/>
  <c r="F75" i="5"/>
  <c r="F74" i="5"/>
  <c r="F73" i="5"/>
  <c r="F72" i="5"/>
  <c r="F71" i="5"/>
  <c r="F70" i="5"/>
  <c r="E70" i="5"/>
  <c r="E69" i="5" s="1"/>
  <c r="D1047" i="1" s="1"/>
  <c r="G1047" i="1" s="1"/>
  <c r="D70" i="5"/>
  <c r="D69" i="5" s="1"/>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D12" i="5"/>
  <c r="F11" i="5"/>
  <c r="F10" i="5"/>
  <c r="F9" i="5"/>
  <c r="E8" i="5"/>
  <c r="D986" i="1" s="1"/>
  <c r="G986" i="1" s="1"/>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F594" i="4" s="1"/>
  <c r="F592" i="4"/>
  <c r="F591" i="4"/>
  <c r="F590" i="4"/>
  <c r="E590" i="4"/>
  <c r="D590" i="4"/>
  <c r="F589" i="4"/>
  <c r="F588" i="4"/>
  <c r="E587" i="4"/>
  <c r="D587" i="4"/>
  <c r="F587" i="4" s="1"/>
  <c r="F586" i="4"/>
  <c r="F585" i="4"/>
  <c r="E585" i="4"/>
  <c r="D585" i="4"/>
  <c r="F584" i="4"/>
  <c r="F583" i="4"/>
  <c r="F582" i="4"/>
  <c r="E581" i="4"/>
  <c r="D581" i="4"/>
  <c r="F581" i="4" s="1"/>
  <c r="F579" i="4"/>
  <c r="F578" i="4"/>
  <c r="F577" i="4"/>
  <c r="E577" i="4"/>
  <c r="D577" i="4"/>
  <c r="F576" i="4"/>
  <c r="F575" i="4"/>
  <c r="E574" i="4"/>
  <c r="D574" i="4"/>
  <c r="F574" i="4" s="1"/>
  <c r="F573" i="4"/>
  <c r="F572" i="4"/>
  <c r="F571" i="4"/>
  <c r="E571" i="4"/>
  <c r="D571" i="4"/>
  <c r="F570" i="4"/>
  <c r="F569" i="4"/>
  <c r="E568" i="4"/>
  <c r="D568" i="4"/>
  <c r="E567"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E535" i="4"/>
  <c r="D535" i="4"/>
  <c r="F534" i="4"/>
  <c r="F533" i="4"/>
  <c r="F532" i="4"/>
  <c r="F531" i="4"/>
  <c r="F530" i="4"/>
  <c r="E530" i="4"/>
  <c r="D530" i="4"/>
  <c r="F527" i="4"/>
  <c r="F526" i="4"/>
  <c r="E525" i="4"/>
  <c r="E515" i="4" s="1"/>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D484" i="4"/>
  <c r="F483" i="4"/>
  <c r="F482" i="4"/>
  <c r="F481" i="4"/>
  <c r="E481" i="4"/>
  <c r="E472" i="4" s="1"/>
  <c r="D481" i="4"/>
  <c r="F480" i="4"/>
  <c r="F479" i="4"/>
  <c r="F478" i="4"/>
  <c r="E478" i="4"/>
  <c r="D478" i="4"/>
  <c r="F477" i="4"/>
  <c r="F476" i="4"/>
  <c r="F475" i="4"/>
  <c r="F474" i="4"/>
  <c r="E473" i="4"/>
  <c r="D473" i="4"/>
  <c r="F473" i="4" s="1"/>
  <c r="D472" i="4"/>
  <c r="F472" i="4" s="1"/>
  <c r="F471" i="4"/>
  <c r="F470" i="4"/>
  <c r="E469" i="4"/>
  <c r="E459" i="4" s="1"/>
  <c r="D469" i="4"/>
  <c r="F469" i="4" s="1"/>
  <c r="F468" i="4"/>
  <c r="F467" i="4"/>
  <c r="E466" i="4"/>
  <c r="D466" i="4"/>
  <c r="G166" i="9" s="1"/>
  <c r="F465" i="4"/>
  <c r="F464" i="4"/>
  <c r="E463" i="4"/>
  <c r="D463" i="4"/>
  <c r="F463" i="4" s="1"/>
  <c r="F462" i="4"/>
  <c r="F461" i="4"/>
  <c r="E460" i="4"/>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F422" i="4"/>
  <c r="E422" i="4"/>
  <c r="D422" i="4"/>
  <c r="E418" i="4"/>
  <c r="D413" i="1" s="1"/>
  <c r="D418" i="4"/>
  <c r="E417" i="4"/>
  <c r="D412" i="1" s="1"/>
  <c r="H412" i="1" s="1"/>
  <c r="D417" i="4"/>
  <c r="D643" i="4" s="1"/>
  <c r="F643" i="4" s="1"/>
  <c r="F416" i="4"/>
  <c r="E416" i="4"/>
  <c r="D416" i="4"/>
  <c r="F411" i="4"/>
  <c r="F410" i="4"/>
  <c r="F409" i="4"/>
  <c r="F406" i="4"/>
  <c r="F405" i="4"/>
  <c r="F404" i="4"/>
  <c r="F403" i="4"/>
  <c r="E402" i="4"/>
  <c r="D402" i="4"/>
  <c r="F401" i="4"/>
  <c r="F400" i="4"/>
  <c r="E400" i="4"/>
  <c r="D400" i="4"/>
  <c r="F399" i="4"/>
  <c r="F398" i="4"/>
  <c r="E397" i="4"/>
  <c r="D397" i="4"/>
  <c r="E396" i="4"/>
  <c r="F395" i="4"/>
  <c r="F394" i="4"/>
  <c r="F393" i="4"/>
  <c r="F392"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D363" i="4"/>
  <c r="F362" i="4"/>
  <c r="F361" i="4"/>
  <c r="F360" i="4"/>
  <c r="F359" i="4"/>
  <c r="F358" i="4"/>
  <c r="F357" i="4"/>
  <c r="F356" i="4"/>
  <c r="E356" i="4"/>
  <c r="D351" i="1" s="1"/>
  <c r="D356" i="4"/>
  <c r="F355" i="4"/>
  <c r="F354" i="4"/>
  <c r="F353" i="4"/>
  <c r="E352" i="4"/>
  <c r="D352" i="4"/>
  <c r="F352" i="4" s="1"/>
  <c r="F349" i="4"/>
  <c r="F348" i="4"/>
  <c r="E348" i="4"/>
  <c r="D348" i="4"/>
  <c r="F347" i="4"/>
  <c r="F346" i="4"/>
  <c r="F345" i="4"/>
  <c r="E345" i="4"/>
  <c r="D345" i="4"/>
  <c r="D344" i="4" s="1"/>
  <c r="F344" i="4" s="1"/>
  <c r="E344" i="4"/>
  <c r="D339" i="1"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F317" i="4"/>
  <c r="E317" i="4"/>
  <c r="D312" i="1" s="1"/>
  <c r="D317" i="4"/>
  <c r="F316" i="4"/>
  <c r="F315" i="4"/>
  <c r="F314" i="4"/>
  <c r="F313" i="4"/>
  <c r="E312" i="4"/>
  <c r="D312" i="4"/>
  <c r="F312" i="4" s="1"/>
  <c r="F311" i="4"/>
  <c r="D311" i="4"/>
  <c r="D298" i="4" s="1"/>
  <c r="F310" i="4"/>
  <c r="F309" i="4"/>
  <c r="F308" i="4"/>
  <c r="F307" i="4"/>
  <c r="F306" i="4"/>
  <c r="F305" i="4"/>
  <c r="E304" i="4"/>
  <c r="F304" i="4" s="1"/>
  <c r="D304" i="4"/>
  <c r="F303" i="4"/>
  <c r="F302" i="4"/>
  <c r="F301"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F273" i="4" s="1"/>
  <c r="D273" i="4"/>
  <c r="D263" i="4" s="1"/>
  <c r="F272" i="4"/>
  <c r="F271" i="4"/>
  <c r="F270" i="4"/>
  <c r="F269" i="4"/>
  <c r="E268" i="4"/>
  <c r="F268" i="4" s="1"/>
  <c r="D268" i="4"/>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0" i="1" s="1"/>
  <c r="D244" i="4"/>
  <c r="F244" i="4" s="1"/>
  <c r="F243" i="4"/>
  <c r="F242" i="4"/>
  <c r="F241" i="4"/>
  <c r="E240" i="4"/>
  <c r="D240" i="4"/>
  <c r="F239" i="4"/>
  <c r="F238" i="4"/>
  <c r="F237" i="4"/>
  <c r="E236" i="4"/>
  <c r="D236" i="4"/>
  <c r="F236" i="4" s="1"/>
  <c r="F235" i="4"/>
  <c r="F234" i="4"/>
  <c r="F233" i="4"/>
  <c r="F232" i="4"/>
  <c r="E231" i="4"/>
  <c r="D231" i="4"/>
  <c r="F231" i="4" s="1"/>
  <c r="F230" i="4"/>
  <c r="F229" i="4"/>
  <c r="E228" i="4"/>
  <c r="D224" i="1" s="1"/>
  <c r="H224" i="1" s="1"/>
  <c r="D228" i="4"/>
  <c r="F228" i="4" s="1"/>
  <c r="F227" i="4"/>
  <c r="F226" i="4"/>
  <c r="F225" i="4"/>
  <c r="E225" i="4"/>
  <c r="D225" i="4"/>
  <c r="F223" i="4"/>
  <c r="F222" i="4"/>
  <c r="F221" i="4"/>
  <c r="F220" i="4"/>
  <c r="E219" i="4"/>
  <c r="F219" i="4" s="1"/>
  <c r="D219" i="4"/>
  <c r="F218" i="4"/>
  <c r="F217" i="4"/>
  <c r="E216" i="4"/>
  <c r="E215" i="4" s="1"/>
  <c r="F215" i="4" s="1"/>
  <c r="D216" i="4"/>
  <c r="F216" i="4" s="1"/>
  <c r="D215" i="4"/>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D160" i="1"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D140" i="4"/>
  <c r="F140" i="4" s="1"/>
  <c r="E139" i="4"/>
  <c r="D139" i="4"/>
  <c r="F139" i="4" s="1"/>
  <c r="F138" i="4"/>
  <c r="F137" i="4"/>
  <c r="F136" i="4"/>
  <c r="F135" i="4"/>
  <c r="E134" i="4"/>
  <c r="E133" i="4" s="1"/>
  <c r="D134" i="4"/>
  <c r="F134" i="4" s="1"/>
  <c r="D133" i="4"/>
  <c r="F133" i="4" s="1"/>
  <c r="F132" i="4"/>
  <c r="F131" i="4"/>
  <c r="F130" i="4"/>
  <c r="F129" i="4"/>
  <c r="F128" i="4"/>
  <c r="E128" i="4"/>
  <c r="D128" i="4"/>
  <c r="F127" i="4"/>
  <c r="F126" i="4"/>
  <c r="F125" i="4"/>
  <c r="E125" i="4"/>
  <c r="D125" i="4"/>
  <c r="D124" i="4" s="1"/>
  <c r="E124" i="4"/>
  <c r="F123" i="4"/>
  <c r="F122" i="4"/>
  <c r="F121" i="4"/>
  <c r="E120" i="4"/>
  <c r="E106" i="4" s="1"/>
  <c r="D102" i="1" s="1"/>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F51" i="4"/>
  <c r="E51" i="4"/>
  <c r="D51" i="4"/>
  <c r="F49" i="4"/>
  <c r="F48" i="4"/>
  <c r="F47" i="4"/>
  <c r="F46" i="4"/>
  <c r="F45" i="4"/>
  <c r="E45" i="4"/>
  <c r="D45" i="4"/>
  <c r="D44" i="4" s="1"/>
  <c r="F44" i="4" s="1"/>
  <c r="E44" i="4"/>
  <c r="F43" i="4"/>
  <c r="F42" i="4"/>
  <c r="F41" i="4"/>
  <c r="E40" i="4"/>
  <c r="D40" i="4"/>
  <c r="F40" i="4" s="1"/>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D8" i="4"/>
  <c r="D7" i="4"/>
  <c r="I36" i="3"/>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G25" i="3"/>
  <c r="B25" i="3"/>
  <c r="H24" i="3"/>
  <c r="G24" i="3"/>
  <c r="B24" i="3"/>
  <c r="G23" i="3"/>
  <c r="B23" i="3"/>
  <c r="G22" i="3"/>
  <c r="B22" i="3"/>
  <c r="G21" i="3"/>
  <c r="B21" i="3"/>
  <c r="H20" i="3"/>
  <c r="G20" i="3"/>
  <c r="B20" i="3"/>
  <c r="G19" i="3"/>
  <c r="B19" i="3"/>
  <c r="G18" i="3"/>
  <c r="B18" i="3"/>
  <c r="G17" i="3"/>
  <c r="B17" i="3"/>
  <c r="G16" i="3"/>
  <c r="B16" i="3"/>
  <c r="H10" i="3" a="1"/>
  <c r="H10" i="3" s="1"/>
  <c r="L3" i="9" s="1"/>
  <c r="H1580" i="1"/>
  <c r="G1580" i="1"/>
  <c r="C1580" i="1"/>
  <c r="C1579" i="1"/>
  <c r="H1579" i="1" s="1"/>
  <c r="C1578" i="1"/>
  <c r="H1577" i="1"/>
  <c r="C1577" i="1"/>
  <c r="G1577" i="1" s="1"/>
  <c r="C1576" i="1"/>
  <c r="H1576" i="1" s="1"/>
  <c r="C1575" i="1"/>
  <c r="G1575" i="1" s="1"/>
  <c r="C1574" i="1"/>
  <c r="H1573" i="1"/>
  <c r="C1573" i="1"/>
  <c r="G1573" i="1" s="1"/>
  <c r="H1572" i="1"/>
  <c r="G1572" i="1"/>
  <c r="C1572" i="1"/>
  <c r="C1571" i="1"/>
  <c r="C1570" i="1"/>
  <c r="C1569" i="1"/>
  <c r="G1569" i="1" s="1"/>
  <c r="G1568" i="1"/>
  <c r="C1568" i="1"/>
  <c r="H1568" i="1" s="1"/>
  <c r="C1567" i="1"/>
  <c r="G1567" i="1" s="1"/>
  <c r="C1566" i="1"/>
  <c r="C1565" i="1"/>
  <c r="H1564" i="1"/>
  <c r="G1564" i="1"/>
  <c r="C1564" i="1"/>
  <c r="C1563" i="1"/>
  <c r="C1562" i="1"/>
  <c r="H1562" i="1" s="1"/>
  <c r="C1561" i="1"/>
  <c r="G1560" i="1"/>
  <c r="C1560" i="1"/>
  <c r="H1560" i="1" s="1"/>
  <c r="C1559" i="1"/>
  <c r="H1559" i="1" s="1"/>
  <c r="C1558" i="1"/>
  <c r="C1557" i="1"/>
  <c r="G1556" i="1"/>
  <c r="C1556" i="1"/>
  <c r="H1556" i="1" s="1"/>
  <c r="C1554" i="1"/>
  <c r="C1553" i="1"/>
  <c r="C1552" i="1"/>
  <c r="H1552" i="1" s="1"/>
  <c r="C1551" i="1"/>
  <c r="G1551" i="1" s="1"/>
  <c r="C1550" i="1"/>
  <c r="H1549" i="1"/>
  <c r="C1549" i="1"/>
  <c r="G1549" i="1" s="1"/>
  <c r="H1548" i="1"/>
  <c r="G1548" i="1"/>
  <c r="C1548" i="1"/>
  <c r="C1547" i="1"/>
  <c r="G1547" i="1" s="1"/>
  <c r="C1546" i="1"/>
  <c r="C1545" i="1"/>
  <c r="G1545" i="1" s="1"/>
  <c r="H1544" i="1"/>
  <c r="G1544" i="1"/>
  <c r="C1544" i="1"/>
  <c r="C1543" i="1"/>
  <c r="C1542" i="1"/>
  <c r="H1542" i="1" s="1"/>
  <c r="C1541" i="1"/>
  <c r="H1540" i="1"/>
  <c r="G1540" i="1"/>
  <c r="C1540" i="1"/>
  <c r="G1539" i="1"/>
  <c r="C1539" i="1"/>
  <c r="H1539" i="1" s="1"/>
  <c r="C1538" i="1"/>
  <c r="C1537" i="1"/>
  <c r="C1536" i="1"/>
  <c r="H1536" i="1" s="1"/>
  <c r="C1534" i="1"/>
  <c r="C1533" i="1"/>
  <c r="G1533" i="1" s="1"/>
  <c r="C1532" i="1"/>
  <c r="H1532" i="1" s="1"/>
  <c r="C1531" i="1"/>
  <c r="C1530" i="1"/>
  <c r="H1530" i="1" s="1"/>
  <c r="H1529" i="1"/>
  <c r="C1529" i="1"/>
  <c r="G1529" i="1" s="1"/>
  <c r="H1528" i="1"/>
  <c r="G1528" i="1"/>
  <c r="C1528" i="1"/>
  <c r="H1527" i="1"/>
  <c r="C1527" i="1"/>
  <c r="G1527" i="1" s="1"/>
  <c r="G1526" i="1"/>
  <c r="C1526" i="1"/>
  <c r="H1526" i="1" s="1"/>
  <c r="C1525" i="1"/>
  <c r="G1523" i="1"/>
  <c r="C1523" i="1"/>
  <c r="H1523" i="1" s="1"/>
  <c r="G1522" i="1"/>
  <c r="C1522" i="1"/>
  <c r="H1522" i="1" s="1"/>
  <c r="H1521" i="1"/>
  <c r="C1521" i="1"/>
  <c r="G1521" i="1" s="1"/>
  <c r="H1520" i="1"/>
  <c r="G1520" i="1"/>
  <c r="C1520" i="1"/>
  <c r="H1516" i="1"/>
  <c r="G1516" i="1"/>
  <c r="C1516" i="1"/>
  <c r="G1515" i="1"/>
  <c r="C1515" i="1"/>
  <c r="H1515" i="1" s="1"/>
  <c r="G1514" i="1"/>
  <c r="C1514" i="1"/>
  <c r="H1514" i="1" s="1"/>
  <c r="C1513" i="1"/>
  <c r="G1513" i="1" s="1"/>
  <c r="H1512" i="1"/>
  <c r="G1512" i="1"/>
  <c r="C1512" i="1"/>
  <c r="C1510" i="1"/>
  <c r="H1510" i="1" s="1"/>
  <c r="C1509" i="1"/>
  <c r="G1509" i="1" s="1"/>
  <c r="C1508" i="1"/>
  <c r="H1508" i="1" s="1"/>
  <c r="C1507" i="1"/>
  <c r="H1507" i="1" s="1"/>
  <c r="C1506" i="1"/>
  <c r="H1506" i="1" s="1"/>
  <c r="C1505" i="1"/>
  <c r="G1505" i="1" s="1"/>
  <c r="C1504" i="1"/>
  <c r="H1504" i="1" s="1"/>
  <c r="H1503" i="1"/>
  <c r="C1503" i="1"/>
  <c r="G1503" i="1" s="1"/>
  <c r="C1502" i="1"/>
  <c r="H1502" i="1" s="1"/>
  <c r="H1500" i="1"/>
  <c r="G1500" i="1"/>
  <c r="C1500" i="1"/>
  <c r="C1498" i="1"/>
  <c r="H1498" i="1" s="1"/>
  <c r="H1497" i="1"/>
  <c r="C1497" i="1"/>
  <c r="G1497" i="1" s="1"/>
  <c r="H1496" i="1"/>
  <c r="G1496" i="1"/>
  <c r="C1496" i="1"/>
  <c r="G1495" i="1"/>
  <c r="C1495" i="1"/>
  <c r="H1495" i="1" s="1"/>
  <c r="G1494" i="1"/>
  <c r="C1494" i="1"/>
  <c r="H1494" i="1" s="1"/>
  <c r="H1493" i="1"/>
  <c r="C1493" i="1"/>
  <c r="G1493" i="1" s="1"/>
  <c r="C1492" i="1"/>
  <c r="H1492" i="1" s="1"/>
  <c r="G1491" i="1"/>
  <c r="C1491" i="1"/>
  <c r="H1491" i="1" s="1"/>
  <c r="C1490" i="1"/>
  <c r="H1490" i="1" s="1"/>
  <c r="H1489" i="1"/>
  <c r="C1489" i="1"/>
  <c r="G1489" i="1" s="1"/>
  <c r="H1488" i="1"/>
  <c r="G1488" i="1"/>
  <c r="C1488" i="1"/>
  <c r="H1487" i="1"/>
  <c r="C1487" i="1"/>
  <c r="G1487" i="1" s="1"/>
  <c r="G1486" i="1"/>
  <c r="C1486" i="1"/>
  <c r="H1486" i="1" s="1"/>
  <c r="H1485" i="1"/>
  <c r="C1485" i="1"/>
  <c r="G1485" i="1" s="1"/>
  <c r="H1484" i="1"/>
  <c r="G1484" i="1"/>
  <c r="C1484" i="1"/>
  <c r="C1483" i="1"/>
  <c r="H1483" i="1" s="1"/>
  <c r="C1482" i="1"/>
  <c r="H1480" i="1"/>
  <c r="G1480" i="1"/>
  <c r="C1480" i="1"/>
  <c r="D1479" i="1"/>
  <c r="C1479" i="1"/>
  <c r="H1479" i="1" s="1"/>
  <c r="J1478" i="1"/>
  <c r="G1478" i="1"/>
  <c r="I1478" i="1" s="1"/>
  <c r="D1478" i="1"/>
  <c r="H1478" i="1" s="1"/>
  <c r="C1478" i="1"/>
  <c r="J1477" i="1"/>
  <c r="H1477" i="1"/>
  <c r="D1477" i="1"/>
  <c r="C1477" i="1"/>
  <c r="D1476" i="1"/>
  <c r="H1476" i="1" s="1"/>
  <c r="C1476" i="1"/>
  <c r="H1475" i="1"/>
  <c r="G1475" i="1"/>
  <c r="D1475" i="1"/>
  <c r="C1475" i="1"/>
  <c r="D1474" i="1"/>
  <c r="C1474" i="1"/>
  <c r="J1473" i="1"/>
  <c r="G1473" i="1"/>
  <c r="I1473" i="1" s="1"/>
  <c r="D1473" i="1"/>
  <c r="H1473" i="1" s="1"/>
  <c r="C1473" i="1"/>
  <c r="D1472" i="1"/>
  <c r="J1472" i="1" s="1"/>
  <c r="C1472" i="1"/>
  <c r="D1471" i="1"/>
  <c r="C1471" i="1"/>
  <c r="C1470" i="1"/>
  <c r="D1468" i="1"/>
  <c r="J1468" i="1" s="1"/>
  <c r="C1468" i="1"/>
  <c r="H1468" i="1" s="1"/>
  <c r="H1467" i="1"/>
  <c r="D1467" i="1"/>
  <c r="G1467" i="1" s="1"/>
  <c r="C1467" i="1"/>
  <c r="D1466" i="1"/>
  <c r="C1466" i="1"/>
  <c r="J1465" i="1"/>
  <c r="H1465" i="1"/>
  <c r="G1465" i="1"/>
  <c r="D1465" i="1"/>
  <c r="C1465" i="1"/>
  <c r="D1464" i="1"/>
  <c r="H1464" i="1" s="1"/>
  <c r="C1464" i="1"/>
  <c r="J1463" i="1"/>
  <c r="G1463" i="1"/>
  <c r="D1463" i="1"/>
  <c r="H1463" i="1" s="1"/>
  <c r="C1463" i="1"/>
  <c r="J1462" i="1"/>
  <c r="H1462" i="1"/>
  <c r="D1462" i="1"/>
  <c r="C1462" i="1"/>
  <c r="D1461" i="1"/>
  <c r="C1461" i="1"/>
  <c r="G1461" i="1" s="1"/>
  <c r="J1460" i="1"/>
  <c r="H1460" i="1"/>
  <c r="G1460" i="1"/>
  <c r="I1460" i="1" s="1"/>
  <c r="D1460" i="1"/>
  <c r="C1460" i="1"/>
  <c r="H1459" i="1"/>
  <c r="D1459" i="1"/>
  <c r="C1459" i="1"/>
  <c r="J1458" i="1"/>
  <c r="H1458" i="1"/>
  <c r="D1458" i="1"/>
  <c r="G1458" i="1" s="1"/>
  <c r="C1458" i="1"/>
  <c r="D1457" i="1"/>
  <c r="C1457" i="1"/>
  <c r="G1457" i="1" s="1"/>
  <c r="H1456" i="1"/>
  <c r="D1456" i="1"/>
  <c r="C1456" i="1"/>
  <c r="D1455" i="1"/>
  <c r="C1455" i="1"/>
  <c r="G1455" i="1" s="1"/>
  <c r="D1454" i="1"/>
  <c r="C1454" i="1"/>
  <c r="H1453" i="1"/>
  <c r="D1453" i="1"/>
  <c r="C1453" i="1"/>
  <c r="G1453" i="1" s="1"/>
  <c r="H1452" i="1"/>
  <c r="D1452" i="1"/>
  <c r="C1452" i="1"/>
  <c r="D1451" i="1"/>
  <c r="J1451" i="1" s="1"/>
  <c r="C1451" i="1"/>
  <c r="D1450" i="1"/>
  <c r="J1450" i="1" s="1"/>
  <c r="C1450" i="1"/>
  <c r="H1449" i="1"/>
  <c r="D1449" i="1"/>
  <c r="C1449" i="1"/>
  <c r="G1449" i="1" s="1"/>
  <c r="D1448" i="1"/>
  <c r="J1448" i="1" s="1"/>
  <c r="C1448" i="1"/>
  <c r="J1447" i="1"/>
  <c r="D1447" i="1"/>
  <c r="C1447" i="1"/>
  <c r="D1446" i="1"/>
  <c r="G1446" i="1" s="1"/>
  <c r="C1446" i="1"/>
  <c r="D1444" i="1"/>
  <c r="C1444" i="1"/>
  <c r="G1443" i="1"/>
  <c r="D1443" i="1"/>
  <c r="C1443" i="1"/>
  <c r="J1443" i="1" s="1"/>
  <c r="D1442" i="1"/>
  <c r="C1442" i="1"/>
  <c r="G1441" i="1"/>
  <c r="D1441" i="1"/>
  <c r="C1441" i="1"/>
  <c r="D1440" i="1"/>
  <c r="C1440" i="1"/>
  <c r="J1439" i="1"/>
  <c r="D1439" i="1"/>
  <c r="C1439" i="1"/>
  <c r="H1439" i="1" s="1"/>
  <c r="D1434" i="1"/>
  <c r="C1434" i="1"/>
  <c r="H1434" i="1" s="1"/>
  <c r="D1433" i="1"/>
  <c r="C1433" i="1"/>
  <c r="H1433" i="1" s="1"/>
  <c r="D1432" i="1"/>
  <c r="H1432" i="1" s="1"/>
  <c r="C1432" i="1"/>
  <c r="D1431" i="1"/>
  <c r="C1431" i="1"/>
  <c r="G1430" i="1"/>
  <c r="D1430" i="1"/>
  <c r="C1430" i="1"/>
  <c r="H1430" i="1" s="1"/>
  <c r="G1429" i="1"/>
  <c r="D1429" i="1"/>
  <c r="C1429" i="1"/>
  <c r="H1429" i="1" s="1"/>
  <c r="H1428" i="1"/>
  <c r="D1428" i="1"/>
  <c r="C1428" i="1"/>
  <c r="G1428" i="1" s="1"/>
  <c r="D1427" i="1"/>
  <c r="C1427" i="1"/>
  <c r="H1427" i="1" s="1"/>
  <c r="G1426" i="1"/>
  <c r="D1426" i="1"/>
  <c r="C1426" i="1"/>
  <c r="H1426" i="1" s="1"/>
  <c r="D1425" i="1"/>
  <c r="C1425" i="1"/>
  <c r="H1425" i="1" s="1"/>
  <c r="H1424" i="1"/>
  <c r="D1424" i="1"/>
  <c r="C1424" i="1"/>
  <c r="G1424" i="1" s="1"/>
  <c r="D1423" i="1"/>
  <c r="G1423" i="1" s="1"/>
  <c r="C1423" i="1"/>
  <c r="D1422" i="1"/>
  <c r="C1422" i="1"/>
  <c r="D1421" i="1"/>
  <c r="C1421" i="1"/>
  <c r="H1421" i="1" s="1"/>
  <c r="H1420" i="1"/>
  <c r="G1420" i="1"/>
  <c r="D1420" i="1"/>
  <c r="C1420" i="1"/>
  <c r="G1419" i="1"/>
  <c r="D1419" i="1"/>
  <c r="C1419" i="1"/>
  <c r="H1419" i="1" s="1"/>
  <c r="D1418" i="1"/>
  <c r="C1418" i="1"/>
  <c r="H1418" i="1" s="1"/>
  <c r="D1417" i="1"/>
  <c r="C1417" i="1"/>
  <c r="D1416" i="1"/>
  <c r="H1416" i="1" s="1"/>
  <c r="C1416" i="1"/>
  <c r="G1416" i="1" s="1"/>
  <c r="D1415" i="1"/>
  <c r="C1415" i="1"/>
  <c r="G1414" i="1"/>
  <c r="D1414" i="1"/>
  <c r="C1414" i="1"/>
  <c r="H1414" i="1" s="1"/>
  <c r="D1413" i="1"/>
  <c r="G1413" i="1" s="1"/>
  <c r="C1413" i="1"/>
  <c r="D1412" i="1"/>
  <c r="H1412" i="1" s="1"/>
  <c r="C1412" i="1"/>
  <c r="D1411" i="1"/>
  <c r="C1411" i="1"/>
  <c r="H1411" i="1" s="1"/>
  <c r="D1410" i="1"/>
  <c r="G1410" i="1" s="1"/>
  <c r="C1410" i="1"/>
  <c r="H1410" i="1" s="1"/>
  <c r="D1409" i="1"/>
  <c r="C1409" i="1"/>
  <c r="D1408" i="1"/>
  <c r="D1407" i="1"/>
  <c r="G1407" i="1" s="1"/>
  <c r="C1407" i="1"/>
  <c r="H1407" i="1" s="1"/>
  <c r="D1406" i="1"/>
  <c r="C1406" i="1"/>
  <c r="D1405" i="1"/>
  <c r="C1405" i="1"/>
  <c r="H1404" i="1"/>
  <c r="D1404" i="1"/>
  <c r="G1404" i="1" s="1"/>
  <c r="C1404" i="1"/>
  <c r="D1403" i="1"/>
  <c r="G1403" i="1" s="1"/>
  <c r="C1403" i="1"/>
  <c r="D1402" i="1"/>
  <c r="C1402" i="1"/>
  <c r="H1402" i="1" s="1"/>
  <c r="D1401" i="1"/>
  <c r="C1401" i="1"/>
  <c r="H1401" i="1" s="1"/>
  <c r="H1400" i="1"/>
  <c r="D1400" i="1"/>
  <c r="C1400" i="1"/>
  <c r="G1400" i="1" s="1"/>
  <c r="D1399" i="1"/>
  <c r="C1399" i="1"/>
  <c r="G1398" i="1"/>
  <c r="D1398" i="1"/>
  <c r="C1398" i="1"/>
  <c r="H1398" i="1" s="1"/>
  <c r="G1397" i="1"/>
  <c r="D1397" i="1"/>
  <c r="C1397" i="1"/>
  <c r="H1397" i="1" s="1"/>
  <c r="H1396" i="1"/>
  <c r="D1396" i="1"/>
  <c r="C1396" i="1"/>
  <c r="G1396" i="1" s="1"/>
  <c r="D1395" i="1"/>
  <c r="C1395" i="1"/>
  <c r="H1395" i="1" s="1"/>
  <c r="D1394" i="1"/>
  <c r="C1394" i="1"/>
  <c r="H1394" i="1" s="1"/>
  <c r="D1393" i="1"/>
  <c r="C1393" i="1"/>
  <c r="H1393" i="1" s="1"/>
  <c r="H1392" i="1"/>
  <c r="D1392" i="1"/>
  <c r="C1392" i="1"/>
  <c r="G1392" i="1" s="1"/>
  <c r="G1391" i="1"/>
  <c r="D1391" i="1"/>
  <c r="C1391" i="1"/>
  <c r="H1391" i="1" s="1"/>
  <c r="D1390" i="1"/>
  <c r="C1390" i="1"/>
  <c r="D1389" i="1"/>
  <c r="C1389" i="1"/>
  <c r="H1389" i="1" s="1"/>
  <c r="H1388" i="1"/>
  <c r="G1388" i="1"/>
  <c r="D1388" i="1"/>
  <c r="C1388" i="1"/>
  <c r="G1387" i="1"/>
  <c r="D1387" i="1"/>
  <c r="C1387" i="1"/>
  <c r="H1387" i="1" s="1"/>
  <c r="D1386" i="1"/>
  <c r="C1386" i="1"/>
  <c r="H1386" i="1" s="1"/>
  <c r="D1385" i="1"/>
  <c r="C1385" i="1"/>
  <c r="H1385" i="1" s="1"/>
  <c r="H1384" i="1"/>
  <c r="D1384" i="1"/>
  <c r="C1384" i="1"/>
  <c r="G1384" i="1" s="1"/>
  <c r="D1382" i="1"/>
  <c r="G1382" i="1" s="1"/>
  <c r="C1382" i="1"/>
  <c r="D1381" i="1"/>
  <c r="C1381" i="1"/>
  <c r="G1380" i="1"/>
  <c r="D1380" i="1"/>
  <c r="H1380" i="1" s="1"/>
  <c r="C1380" i="1"/>
  <c r="D1379" i="1"/>
  <c r="C1379" i="1"/>
  <c r="G1379" i="1" s="1"/>
  <c r="D1378" i="1"/>
  <c r="C1378" i="1"/>
  <c r="D1377" i="1"/>
  <c r="H1377" i="1" s="1"/>
  <c r="C1377" i="1"/>
  <c r="G1377" i="1" s="1"/>
  <c r="D1376" i="1"/>
  <c r="H1376" i="1" s="1"/>
  <c r="C1376" i="1"/>
  <c r="D1375" i="1"/>
  <c r="C1375" i="1"/>
  <c r="G1375" i="1" s="1"/>
  <c r="D1374" i="1"/>
  <c r="H1374" i="1" s="1"/>
  <c r="C1374" i="1"/>
  <c r="H1373" i="1"/>
  <c r="D1373" i="1"/>
  <c r="C1373" i="1"/>
  <c r="G1373" i="1" s="1"/>
  <c r="D1372" i="1"/>
  <c r="H1372" i="1" s="1"/>
  <c r="C1372" i="1"/>
  <c r="D1371" i="1"/>
  <c r="C1371" i="1"/>
  <c r="H1370" i="1"/>
  <c r="D1370" i="1"/>
  <c r="G1370" i="1" s="1"/>
  <c r="C1370" i="1"/>
  <c r="D1369" i="1"/>
  <c r="C1369" i="1"/>
  <c r="G1368" i="1"/>
  <c r="D1368" i="1"/>
  <c r="H1368" i="1" s="1"/>
  <c r="C1368" i="1"/>
  <c r="H1367" i="1"/>
  <c r="D1367" i="1"/>
  <c r="C1367" i="1"/>
  <c r="G1367" i="1" s="1"/>
  <c r="H1366" i="1"/>
  <c r="D1366" i="1"/>
  <c r="G1366" i="1" s="1"/>
  <c r="C1366" i="1"/>
  <c r="D1365" i="1"/>
  <c r="C1365" i="1"/>
  <c r="G1364" i="1"/>
  <c r="D1364" i="1"/>
  <c r="H1364" i="1" s="1"/>
  <c r="C1364" i="1"/>
  <c r="D1363" i="1"/>
  <c r="C1363" i="1"/>
  <c r="G1363" i="1" s="1"/>
  <c r="D1362" i="1"/>
  <c r="G1362" i="1" s="1"/>
  <c r="C1362" i="1"/>
  <c r="H1361" i="1"/>
  <c r="D1361" i="1"/>
  <c r="C1361" i="1"/>
  <c r="G1361" i="1" s="1"/>
  <c r="H1360" i="1"/>
  <c r="G1360" i="1"/>
  <c r="D1360" i="1"/>
  <c r="C1360" i="1"/>
  <c r="D1359" i="1"/>
  <c r="C1359" i="1"/>
  <c r="G1359" i="1" s="1"/>
  <c r="D1358" i="1"/>
  <c r="C1358" i="1"/>
  <c r="H1357" i="1"/>
  <c r="D1357" i="1"/>
  <c r="C1357" i="1"/>
  <c r="G1357" i="1" s="1"/>
  <c r="D1356" i="1"/>
  <c r="H1356" i="1" s="1"/>
  <c r="C1356" i="1"/>
  <c r="D1355" i="1"/>
  <c r="C1355" i="1"/>
  <c r="G1355" i="1" s="1"/>
  <c r="D1354" i="1"/>
  <c r="G1354" i="1" s="1"/>
  <c r="C1354" i="1"/>
  <c r="D1353" i="1"/>
  <c r="C1353" i="1"/>
  <c r="G1353" i="1" s="1"/>
  <c r="G1352" i="1"/>
  <c r="D1352" i="1"/>
  <c r="H1352" i="1" s="1"/>
  <c r="C1352" i="1"/>
  <c r="H1351" i="1"/>
  <c r="D1351" i="1"/>
  <c r="C1351" i="1"/>
  <c r="G1351" i="1" s="1"/>
  <c r="H1350" i="1"/>
  <c r="D1350" i="1"/>
  <c r="G1350" i="1" s="1"/>
  <c r="C1350" i="1"/>
  <c r="D1349" i="1"/>
  <c r="C1349" i="1"/>
  <c r="D1348" i="1"/>
  <c r="D1347" i="1"/>
  <c r="H1347" i="1" s="1"/>
  <c r="C1347" i="1"/>
  <c r="H1346" i="1"/>
  <c r="G1346" i="1"/>
  <c r="D1346" i="1"/>
  <c r="C1346" i="1"/>
  <c r="G1345" i="1"/>
  <c r="D1345" i="1"/>
  <c r="C1345" i="1"/>
  <c r="H1345" i="1" s="1"/>
  <c r="D1344" i="1"/>
  <c r="H1344" i="1" s="1"/>
  <c r="C1344" i="1"/>
  <c r="G1343" i="1"/>
  <c r="D1343" i="1"/>
  <c r="C1343" i="1"/>
  <c r="H1343" i="1" s="1"/>
  <c r="G1342" i="1"/>
  <c r="D1342" i="1"/>
  <c r="H1342" i="1" s="1"/>
  <c r="C1342" i="1"/>
  <c r="G1341" i="1"/>
  <c r="D1341" i="1"/>
  <c r="C1341" i="1"/>
  <c r="H1341" i="1" s="1"/>
  <c r="H1340" i="1"/>
  <c r="G1340" i="1"/>
  <c r="D1340" i="1"/>
  <c r="C1340" i="1"/>
  <c r="G1339" i="1"/>
  <c r="D1339" i="1"/>
  <c r="C1339" i="1"/>
  <c r="H1339" i="1" s="1"/>
  <c r="H1338" i="1"/>
  <c r="G1338" i="1"/>
  <c r="D1338" i="1"/>
  <c r="C1338" i="1"/>
  <c r="D1337" i="1"/>
  <c r="G1337" i="1" s="1"/>
  <c r="C1337" i="1"/>
  <c r="H1336" i="1"/>
  <c r="G1336" i="1"/>
  <c r="D1336" i="1"/>
  <c r="C1336" i="1"/>
  <c r="G1335" i="1"/>
  <c r="D1335" i="1"/>
  <c r="C1335" i="1"/>
  <c r="H1335" i="1" s="1"/>
  <c r="H1334" i="1"/>
  <c r="D1334" i="1"/>
  <c r="G1334" i="1" s="1"/>
  <c r="C1334" i="1"/>
  <c r="G1333" i="1"/>
  <c r="D1333" i="1"/>
  <c r="C1333" i="1"/>
  <c r="H1332" i="1"/>
  <c r="G1332" i="1"/>
  <c r="D1332" i="1"/>
  <c r="C1332" i="1"/>
  <c r="G1331" i="1"/>
  <c r="D1331" i="1"/>
  <c r="C1331" i="1"/>
  <c r="H1331" i="1" s="1"/>
  <c r="H1330" i="1"/>
  <c r="G1330" i="1"/>
  <c r="D1330" i="1"/>
  <c r="C1330" i="1"/>
  <c r="H1328" i="1"/>
  <c r="G1328" i="1"/>
  <c r="D1328" i="1"/>
  <c r="C1328" i="1"/>
  <c r="G1327" i="1"/>
  <c r="D1327" i="1"/>
  <c r="C1327" i="1"/>
  <c r="H1327" i="1" s="1"/>
  <c r="H1326" i="1"/>
  <c r="G1326" i="1"/>
  <c r="D1326" i="1"/>
  <c r="C1326" i="1"/>
  <c r="G1325" i="1"/>
  <c r="D1325" i="1"/>
  <c r="C1325" i="1"/>
  <c r="H1325" i="1" s="1"/>
  <c r="D1324" i="1"/>
  <c r="H1324" i="1" s="1"/>
  <c r="C1324" i="1"/>
  <c r="G1323" i="1"/>
  <c r="D1323" i="1"/>
  <c r="C1323" i="1"/>
  <c r="H1323" i="1" s="1"/>
  <c r="D1322" i="1"/>
  <c r="H1322" i="1" s="1"/>
  <c r="C1322" i="1"/>
  <c r="G1321" i="1"/>
  <c r="D1321" i="1"/>
  <c r="C1321" i="1"/>
  <c r="H1321" i="1" s="1"/>
  <c r="H1320" i="1"/>
  <c r="G1320" i="1"/>
  <c r="D1320" i="1"/>
  <c r="C1320" i="1"/>
  <c r="G1319" i="1"/>
  <c r="D1319" i="1"/>
  <c r="C1319" i="1"/>
  <c r="H1319" i="1" s="1"/>
  <c r="H1318" i="1"/>
  <c r="G1318" i="1"/>
  <c r="D1318" i="1"/>
  <c r="C1318" i="1"/>
  <c r="G1317" i="1"/>
  <c r="D1317" i="1"/>
  <c r="C1317" i="1"/>
  <c r="H1317" i="1" s="1"/>
  <c r="H1316" i="1"/>
  <c r="G1316" i="1"/>
  <c r="D1316" i="1"/>
  <c r="C1316" i="1"/>
  <c r="G1315" i="1"/>
  <c r="D1315" i="1"/>
  <c r="C1315" i="1"/>
  <c r="H1315" i="1" s="1"/>
  <c r="H1314" i="1"/>
  <c r="G1314" i="1"/>
  <c r="D1314" i="1"/>
  <c r="C1314" i="1"/>
  <c r="D1313" i="1"/>
  <c r="G1313" i="1" s="1"/>
  <c r="C1313" i="1"/>
  <c r="H1312" i="1"/>
  <c r="G1312" i="1"/>
  <c r="D1312" i="1"/>
  <c r="C1312" i="1"/>
  <c r="G1311" i="1"/>
  <c r="D1311" i="1"/>
  <c r="C1311" i="1"/>
  <c r="H1311" i="1" s="1"/>
  <c r="H1310" i="1"/>
  <c r="G1310" i="1"/>
  <c r="D1310" i="1"/>
  <c r="C1310" i="1"/>
  <c r="G1309" i="1"/>
  <c r="D1309" i="1"/>
  <c r="C1309" i="1"/>
  <c r="H1309" i="1" s="1"/>
  <c r="D1308" i="1"/>
  <c r="H1308" i="1" s="1"/>
  <c r="C1308" i="1"/>
  <c r="D1307" i="1"/>
  <c r="G1307" i="1" s="1"/>
  <c r="C1307" i="1"/>
  <c r="H1307" i="1" s="1"/>
  <c r="H1306" i="1"/>
  <c r="G1306" i="1"/>
  <c r="D1306" i="1"/>
  <c r="C1306" i="1"/>
  <c r="G1305" i="1"/>
  <c r="D1305" i="1"/>
  <c r="C1305" i="1"/>
  <c r="H1305" i="1" s="1"/>
  <c r="H1304" i="1"/>
  <c r="G1304" i="1"/>
  <c r="D1304" i="1"/>
  <c r="C1304" i="1"/>
  <c r="G1303" i="1"/>
  <c r="D1303" i="1"/>
  <c r="C1303" i="1"/>
  <c r="H1303" i="1" s="1"/>
  <c r="H1302" i="1"/>
  <c r="G1302" i="1"/>
  <c r="D1302" i="1"/>
  <c r="C1302" i="1"/>
  <c r="D1301" i="1"/>
  <c r="G1301" i="1" s="1"/>
  <c r="C1301" i="1"/>
  <c r="D1300" i="1"/>
  <c r="H1300" i="1" s="1"/>
  <c r="C1300" i="1"/>
  <c r="C1299" i="1"/>
  <c r="G1298" i="1"/>
  <c r="D1298" i="1"/>
  <c r="H1298" i="1" s="1"/>
  <c r="C1298" i="1"/>
  <c r="G1297" i="1"/>
  <c r="D1297" i="1"/>
  <c r="C1297" i="1"/>
  <c r="H1297" i="1" s="1"/>
  <c r="D1296" i="1"/>
  <c r="C1296" i="1"/>
  <c r="D1295" i="1"/>
  <c r="C1295" i="1"/>
  <c r="H1295" i="1" s="1"/>
  <c r="H1294" i="1"/>
  <c r="D1294" i="1"/>
  <c r="C1294" i="1"/>
  <c r="G1294" i="1" s="1"/>
  <c r="G1293" i="1"/>
  <c r="D1293" i="1"/>
  <c r="C1293" i="1"/>
  <c r="H1293" i="1" s="1"/>
  <c r="G1292" i="1"/>
  <c r="D1292" i="1"/>
  <c r="C1292" i="1"/>
  <c r="H1292" i="1" s="1"/>
  <c r="G1291" i="1"/>
  <c r="D1291" i="1"/>
  <c r="C1291" i="1"/>
  <c r="H1291" i="1" s="1"/>
  <c r="H1290" i="1"/>
  <c r="D1290" i="1"/>
  <c r="C1290" i="1"/>
  <c r="G1290" i="1" s="1"/>
  <c r="D1289" i="1"/>
  <c r="C1289" i="1"/>
  <c r="G1288" i="1"/>
  <c r="D1288" i="1"/>
  <c r="C1288" i="1"/>
  <c r="H1288" i="1" s="1"/>
  <c r="D1287" i="1"/>
  <c r="C1287" i="1"/>
  <c r="H1286" i="1"/>
  <c r="D1286" i="1"/>
  <c r="C1286" i="1"/>
  <c r="G1286" i="1" s="1"/>
  <c r="G1285" i="1"/>
  <c r="D1285" i="1"/>
  <c r="C1285" i="1"/>
  <c r="H1285" i="1" s="1"/>
  <c r="D1284" i="1"/>
  <c r="C1284" i="1"/>
  <c r="H1284" i="1" s="1"/>
  <c r="D1283" i="1"/>
  <c r="C1283" i="1"/>
  <c r="H1283" i="1" s="1"/>
  <c r="D1282" i="1"/>
  <c r="H1282" i="1" s="1"/>
  <c r="C1282" i="1"/>
  <c r="D1281" i="1"/>
  <c r="C1281" i="1"/>
  <c r="H1281" i="1" s="1"/>
  <c r="D1280" i="1"/>
  <c r="C1280" i="1"/>
  <c r="D1279" i="1"/>
  <c r="C1279" i="1"/>
  <c r="H1279" i="1" s="1"/>
  <c r="D1278" i="1"/>
  <c r="C1278" i="1"/>
  <c r="G1278" i="1" s="1"/>
  <c r="D1277" i="1"/>
  <c r="C1277" i="1"/>
  <c r="G1276" i="1"/>
  <c r="D1276" i="1"/>
  <c r="C1276" i="1"/>
  <c r="H1276" i="1" s="1"/>
  <c r="G1275" i="1"/>
  <c r="D1275" i="1"/>
  <c r="C1275" i="1"/>
  <c r="H1275" i="1" s="1"/>
  <c r="D1274" i="1"/>
  <c r="H1274" i="1" s="1"/>
  <c r="C1274" i="1"/>
  <c r="D1273" i="1"/>
  <c r="C1273" i="1"/>
  <c r="D1272" i="1"/>
  <c r="C1272" i="1"/>
  <c r="H1272" i="1" s="1"/>
  <c r="D1271" i="1"/>
  <c r="C1271" i="1"/>
  <c r="D1270" i="1"/>
  <c r="H1270" i="1" s="1"/>
  <c r="C1270" i="1"/>
  <c r="G1269" i="1"/>
  <c r="D1269" i="1"/>
  <c r="C1269" i="1"/>
  <c r="H1269" i="1" s="1"/>
  <c r="H1268" i="1"/>
  <c r="G1268" i="1"/>
  <c r="D1268" i="1"/>
  <c r="C1268" i="1"/>
  <c r="D1267" i="1"/>
  <c r="C1267" i="1"/>
  <c r="H1267" i="1" s="1"/>
  <c r="G1266" i="1"/>
  <c r="D1266" i="1"/>
  <c r="H1266" i="1" s="1"/>
  <c r="C1266" i="1"/>
  <c r="G1265" i="1"/>
  <c r="D1265" i="1"/>
  <c r="C1265" i="1"/>
  <c r="D1264" i="1"/>
  <c r="C1264" i="1"/>
  <c r="D1263" i="1"/>
  <c r="C1263" i="1"/>
  <c r="H1263" i="1" s="1"/>
  <c r="H1262" i="1"/>
  <c r="D1262" i="1"/>
  <c r="C1262" i="1"/>
  <c r="G1262" i="1" s="1"/>
  <c r="G1261" i="1"/>
  <c r="D1261" i="1"/>
  <c r="C1261" i="1"/>
  <c r="H1261" i="1" s="1"/>
  <c r="G1260" i="1"/>
  <c r="D1260" i="1"/>
  <c r="C1260" i="1"/>
  <c r="H1260" i="1" s="1"/>
  <c r="G1259" i="1"/>
  <c r="D1259" i="1"/>
  <c r="C1259" i="1"/>
  <c r="H1259" i="1" s="1"/>
  <c r="H1258" i="1"/>
  <c r="D1258" i="1"/>
  <c r="C1258" i="1"/>
  <c r="G1258" i="1" s="1"/>
  <c r="D1257" i="1"/>
  <c r="C1257" i="1"/>
  <c r="H1257" i="1" s="1"/>
  <c r="G1256" i="1"/>
  <c r="D1256" i="1"/>
  <c r="C1256" i="1"/>
  <c r="H1256" i="1" s="1"/>
  <c r="D1255" i="1"/>
  <c r="C1255" i="1"/>
  <c r="D1254" i="1"/>
  <c r="H1254" i="1" s="1"/>
  <c r="C1254" i="1"/>
  <c r="G1254" i="1" s="1"/>
  <c r="G1253" i="1"/>
  <c r="D1253" i="1"/>
  <c r="C1253" i="1"/>
  <c r="H1253" i="1" s="1"/>
  <c r="G1252" i="1"/>
  <c r="D1252" i="1"/>
  <c r="C1252" i="1"/>
  <c r="H1252" i="1" s="1"/>
  <c r="D1251" i="1"/>
  <c r="C1251" i="1"/>
  <c r="H1251" i="1" s="1"/>
  <c r="H1250" i="1"/>
  <c r="G1250" i="1"/>
  <c r="D1250" i="1"/>
  <c r="C1250" i="1"/>
  <c r="D1249" i="1"/>
  <c r="C1249" i="1"/>
  <c r="D1248" i="1"/>
  <c r="G1248" i="1" s="1"/>
  <c r="C1248" i="1"/>
  <c r="D1247" i="1"/>
  <c r="C1247" i="1"/>
  <c r="H1247" i="1" s="1"/>
  <c r="D1246" i="1"/>
  <c r="C1246" i="1"/>
  <c r="G1246" i="1" s="1"/>
  <c r="G1245" i="1"/>
  <c r="D1245" i="1"/>
  <c r="C1245" i="1"/>
  <c r="H1245" i="1" s="1"/>
  <c r="D1244" i="1"/>
  <c r="C1244" i="1"/>
  <c r="H1244" i="1" s="1"/>
  <c r="G1243" i="1"/>
  <c r="D1243" i="1"/>
  <c r="C1243" i="1"/>
  <c r="H1243" i="1" s="1"/>
  <c r="H1242" i="1"/>
  <c r="D1242" i="1"/>
  <c r="C1242" i="1"/>
  <c r="D1241" i="1"/>
  <c r="C1241" i="1"/>
  <c r="H1241" i="1" s="1"/>
  <c r="G1240" i="1"/>
  <c r="D1240" i="1"/>
  <c r="C1240" i="1"/>
  <c r="H1240" i="1" s="1"/>
  <c r="D1239" i="1"/>
  <c r="C1239" i="1"/>
  <c r="H1238" i="1"/>
  <c r="D1238" i="1"/>
  <c r="C1238" i="1"/>
  <c r="G1238" i="1" s="1"/>
  <c r="G1237" i="1"/>
  <c r="D1237" i="1"/>
  <c r="C1237" i="1"/>
  <c r="H1237" i="1" s="1"/>
  <c r="D1236" i="1"/>
  <c r="H1236" i="1" s="1"/>
  <c r="C1236" i="1"/>
  <c r="D1235" i="1"/>
  <c r="H1234" i="1"/>
  <c r="D1234" i="1"/>
  <c r="G1234" i="1" s="1"/>
  <c r="C1234" i="1"/>
  <c r="D1233" i="1"/>
  <c r="C1233" i="1"/>
  <c r="D1232" i="1"/>
  <c r="G1232" i="1" s="1"/>
  <c r="C1232" i="1"/>
  <c r="D1231" i="1"/>
  <c r="C1231" i="1"/>
  <c r="H1231" i="1" s="1"/>
  <c r="D1230" i="1"/>
  <c r="C1230" i="1"/>
  <c r="D1229" i="1"/>
  <c r="G1229" i="1" s="1"/>
  <c r="C1229" i="1"/>
  <c r="G1228" i="1"/>
  <c r="D1228" i="1"/>
  <c r="C1228" i="1"/>
  <c r="H1228" i="1" s="1"/>
  <c r="C1227" i="1"/>
  <c r="D1226" i="1"/>
  <c r="H1226" i="1" s="1"/>
  <c r="C1226" i="1"/>
  <c r="D1225" i="1"/>
  <c r="C1225" i="1"/>
  <c r="D1224" i="1"/>
  <c r="C1224" i="1"/>
  <c r="C1223" i="1"/>
  <c r="D1221" i="1"/>
  <c r="C1221" i="1"/>
  <c r="H1220" i="1"/>
  <c r="D1220" i="1"/>
  <c r="G1220" i="1" s="1"/>
  <c r="C1220" i="1"/>
  <c r="D1219" i="1"/>
  <c r="C1219" i="1"/>
  <c r="H1218" i="1"/>
  <c r="G1218" i="1"/>
  <c r="D1218" i="1"/>
  <c r="C1218" i="1"/>
  <c r="D1217" i="1"/>
  <c r="C1217" i="1"/>
  <c r="H1217" i="1" s="1"/>
  <c r="C1216" i="1"/>
  <c r="C1215" i="1"/>
  <c r="H1213" i="1"/>
  <c r="D1213" i="1"/>
  <c r="C1213" i="1"/>
  <c r="G1213" i="1" s="1"/>
  <c r="D1212" i="1"/>
  <c r="H1212" i="1" s="1"/>
  <c r="C1212" i="1"/>
  <c r="C1211" i="1"/>
  <c r="G1211" i="1" s="1"/>
  <c r="D1210" i="1"/>
  <c r="H1210" i="1" s="1"/>
  <c r="C1210" i="1"/>
  <c r="G1210" i="1" s="1"/>
  <c r="H1209" i="1"/>
  <c r="G1209" i="1"/>
  <c r="D1209" i="1"/>
  <c r="C1209" i="1"/>
  <c r="H1208" i="1"/>
  <c r="D1208" i="1"/>
  <c r="C1208" i="1"/>
  <c r="G1208" i="1" s="1"/>
  <c r="H1207" i="1"/>
  <c r="G1207" i="1"/>
  <c r="D1207" i="1"/>
  <c r="C1207" i="1"/>
  <c r="D1206" i="1"/>
  <c r="H1206" i="1" s="1"/>
  <c r="C1206" i="1"/>
  <c r="H1205" i="1"/>
  <c r="G1205" i="1"/>
  <c r="D1205" i="1"/>
  <c r="C1205" i="1"/>
  <c r="H1204" i="1"/>
  <c r="D1204" i="1"/>
  <c r="C1204" i="1"/>
  <c r="G1204" i="1" s="1"/>
  <c r="G1203" i="1"/>
  <c r="D1203" i="1"/>
  <c r="C1203" i="1"/>
  <c r="H1203" i="1" s="1"/>
  <c r="H1202" i="1"/>
  <c r="D1202" i="1"/>
  <c r="C1202" i="1"/>
  <c r="D1201" i="1"/>
  <c r="C1201" i="1"/>
  <c r="D1200" i="1"/>
  <c r="H1200" i="1" s="1"/>
  <c r="C1200" i="1"/>
  <c r="G1199" i="1"/>
  <c r="D1199" i="1"/>
  <c r="C1199" i="1"/>
  <c r="H1199" i="1" s="1"/>
  <c r="H1198" i="1"/>
  <c r="D1198" i="1"/>
  <c r="C1198" i="1"/>
  <c r="G1198" i="1" s="1"/>
  <c r="H1197" i="1"/>
  <c r="D1197" i="1"/>
  <c r="C1197" i="1"/>
  <c r="G1197" i="1" s="1"/>
  <c r="D1196" i="1"/>
  <c r="H1196" i="1" s="1"/>
  <c r="C1196" i="1"/>
  <c r="D1195" i="1"/>
  <c r="C1195" i="1"/>
  <c r="G1195" i="1" s="1"/>
  <c r="D1194" i="1"/>
  <c r="H1194" i="1" s="1"/>
  <c r="C1194" i="1"/>
  <c r="G1194" i="1" s="1"/>
  <c r="H1193" i="1"/>
  <c r="G1193" i="1"/>
  <c r="D1193" i="1"/>
  <c r="C1193" i="1"/>
  <c r="H1192" i="1"/>
  <c r="D1192" i="1"/>
  <c r="C1192" i="1"/>
  <c r="G1192" i="1" s="1"/>
  <c r="H1191" i="1"/>
  <c r="D1191" i="1"/>
  <c r="G1191" i="1" s="1"/>
  <c r="C1191" i="1"/>
  <c r="D1190" i="1"/>
  <c r="H1190" i="1" s="1"/>
  <c r="C1190" i="1"/>
  <c r="H1189" i="1"/>
  <c r="G1189" i="1"/>
  <c r="D1189" i="1"/>
  <c r="C1189" i="1"/>
  <c r="H1188" i="1"/>
  <c r="D1188" i="1"/>
  <c r="C1188" i="1"/>
  <c r="G1188" i="1" s="1"/>
  <c r="D1187" i="1"/>
  <c r="G1187" i="1" s="1"/>
  <c r="C1187" i="1"/>
  <c r="H1187" i="1" s="1"/>
  <c r="H1186" i="1"/>
  <c r="D1186" i="1"/>
  <c r="C1186" i="1"/>
  <c r="D1185" i="1"/>
  <c r="C1185" i="1"/>
  <c r="D1184" i="1"/>
  <c r="H1184" i="1" s="1"/>
  <c r="C1184" i="1"/>
  <c r="D1183" i="1"/>
  <c r="H1182" i="1"/>
  <c r="D1182" i="1"/>
  <c r="C1182" i="1"/>
  <c r="G1182" i="1" s="1"/>
  <c r="D1181" i="1"/>
  <c r="H1181" i="1" s="1"/>
  <c r="C1181" i="1"/>
  <c r="G1181" i="1" s="1"/>
  <c r="D1180" i="1"/>
  <c r="H1180" i="1" s="1"/>
  <c r="C1180" i="1"/>
  <c r="D1179" i="1"/>
  <c r="C1179" i="1"/>
  <c r="G1179" i="1" s="1"/>
  <c r="D1178" i="1"/>
  <c r="H1178" i="1" s="1"/>
  <c r="C1178" i="1"/>
  <c r="G1178" i="1" s="1"/>
  <c r="H1177" i="1"/>
  <c r="G1177" i="1"/>
  <c r="D1177" i="1"/>
  <c r="C1177" i="1"/>
  <c r="H1176" i="1"/>
  <c r="D1176" i="1"/>
  <c r="C1176" i="1"/>
  <c r="G1176" i="1" s="1"/>
  <c r="H1175" i="1"/>
  <c r="D1175" i="1"/>
  <c r="G1175" i="1" s="1"/>
  <c r="C1175" i="1"/>
  <c r="D1174" i="1"/>
  <c r="H1174" i="1" s="1"/>
  <c r="C1174" i="1"/>
  <c r="H1173" i="1"/>
  <c r="G1173" i="1"/>
  <c r="D1173" i="1"/>
  <c r="C1173" i="1"/>
  <c r="H1172" i="1"/>
  <c r="D1172" i="1"/>
  <c r="C1172" i="1"/>
  <c r="G1172" i="1" s="1"/>
  <c r="D1171" i="1"/>
  <c r="G1171" i="1" s="1"/>
  <c r="C1171" i="1"/>
  <c r="H1170" i="1"/>
  <c r="D1170" i="1"/>
  <c r="C1170" i="1"/>
  <c r="D1169" i="1"/>
  <c r="H1169" i="1" s="1"/>
  <c r="C1169" i="1"/>
  <c r="D1168" i="1"/>
  <c r="H1168" i="1" s="1"/>
  <c r="C1168" i="1"/>
  <c r="D1167" i="1"/>
  <c r="C1167" i="1"/>
  <c r="H1167" i="1" s="1"/>
  <c r="D1166" i="1"/>
  <c r="H1166" i="1" s="1"/>
  <c r="C1166" i="1"/>
  <c r="D1165" i="1"/>
  <c r="H1165" i="1" s="1"/>
  <c r="C1165" i="1"/>
  <c r="D1164" i="1"/>
  <c r="H1164" i="1" s="1"/>
  <c r="C1164" i="1"/>
  <c r="D1163" i="1"/>
  <c r="C1163" i="1"/>
  <c r="D1162" i="1"/>
  <c r="H1162" i="1" s="1"/>
  <c r="C1162" i="1"/>
  <c r="G1162" i="1" s="1"/>
  <c r="H1161" i="1"/>
  <c r="G1161" i="1"/>
  <c r="D1161" i="1"/>
  <c r="C1161" i="1"/>
  <c r="D1160" i="1"/>
  <c r="H1160" i="1" s="1"/>
  <c r="C1160" i="1"/>
  <c r="H1159" i="1"/>
  <c r="D1159" i="1"/>
  <c r="G1159" i="1" s="1"/>
  <c r="C1159" i="1"/>
  <c r="D1158" i="1"/>
  <c r="H1158" i="1" s="1"/>
  <c r="C1158" i="1"/>
  <c r="D1157" i="1"/>
  <c r="H1157" i="1" s="1"/>
  <c r="C1157" i="1"/>
  <c r="D1156" i="1"/>
  <c r="H1156" i="1" s="1"/>
  <c r="C1156" i="1"/>
  <c r="D1155" i="1"/>
  <c r="G1155" i="1" s="1"/>
  <c r="C1155" i="1"/>
  <c r="C1154" i="1"/>
  <c r="D1151" i="1"/>
  <c r="H1151" i="1" s="1"/>
  <c r="C1151" i="1"/>
  <c r="D1150" i="1"/>
  <c r="H1150" i="1" s="1"/>
  <c r="C1150" i="1"/>
  <c r="D1149" i="1"/>
  <c r="C1149" i="1"/>
  <c r="D1148" i="1"/>
  <c r="H1148" i="1" s="1"/>
  <c r="C1148" i="1"/>
  <c r="H1147" i="1"/>
  <c r="G1147" i="1"/>
  <c r="D1147" i="1"/>
  <c r="C1147" i="1"/>
  <c r="H1146" i="1"/>
  <c r="D1146" i="1"/>
  <c r="C1146" i="1"/>
  <c r="G1146" i="1" s="1"/>
  <c r="H1145" i="1"/>
  <c r="D1145" i="1"/>
  <c r="G1145" i="1" s="1"/>
  <c r="C1145" i="1"/>
  <c r="D1144" i="1"/>
  <c r="H1144" i="1" s="1"/>
  <c r="C1144" i="1"/>
  <c r="H1143" i="1"/>
  <c r="G1143" i="1"/>
  <c r="D1143" i="1"/>
  <c r="C1143" i="1"/>
  <c r="H1142" i="1"/>
  <c r="D1142" i="1"/>
  <c r="C1142" i="1"/>
  <c r="D1141" i="1"/>
  <c r="G1141" i="1" s="1"/>
  <c r="C1141" i="1"/>
  <c r="D1140" i="1"/>
  <c r="H1140" i="1" s="1"/>
  <c r="C1140" i="1"/>
  <c r="D1139" i="1"/>
  <c r="C1139" i="1"/>
  <c r="D1138" i="1"/>
  <c r="H1138" i="1" s="1"/>
  <c r="C1138" i="1"/>
  <c r="G1137" i="1"/>
  <c r="D1137" i="1"/>
  <c r="C1137" i="1"/>
  <c r="H1137" i="1" s="1"/>
  <c r="D1136" i="1"/>
  <c r="H1136" i="1" s="1"/>
  <c r="C1136" i="1"/>
  <c r="D1135" i="1"/>
  <c r="H1135" i="1" s="1"/>
  <c r="C1135" i="1"/>
  <c r="G1135" i="1" s="1"/>
  <c r="H1134" i="1"/>
  <c r="D1134" i="1"/>
  <c r="C1134" i="1"/>
  <c r="D1133" i="1"/>
  <c r="C1133" i="1"/>
  <c r="D1132" i="1"/>
  <c r="H1132" i="1" s="1"/>
  <c r="C1132" i="1"/>
  <c r="H1131" i="1"/>
  <c r="G1131" i="1"/>
  <c r="D1131" i="1"/>
  <c r="C1131" i="1"/>
  <c r="D1130" i="1"/>
  <c r="H1130" i="1" s="1"/>
  <c r="C1130" i="1"/>
  <c r="D1129" i="1"/>
  <c r="G1129" i="1" s="1"/>
  <c r="C1129" i="1"/>
  <c r="D1128" i="1"/>
  <c r="H1128" i="1" s="1"/>
  <c r="C1128" i="1"/>
  <c r="G1127" i="1"/>
  <c r="D1127" i="1"/>
  <c r="H1127" i="1" s="1"/>
  <c r="C1127" i="1"/>
  <c r="H1126" i="1"/>
  <c r="D1126" i="1"/>
  <c r="C1126" i="1"/>
  <c r="G1126" i="1" s="1"/>
  <c r="G1125" i="1"/>
  <c r="D1125" i="1"/>
  <c r="C1125" i="1"/>
  <c r="C1124" i="1"/>
  <c r="D1123" i="1"/>
  <c r="C1123" i="1"/>
  <c r="G1123" i="1" s="1"/>
  <c r="D1122" i="1"/>
  <c r="H1122" i="1" s="1"/>
  <c r="C1122" i="1"/>
  <c r="D1121" i="1"/>
  <c r="C1121" i="1"/>
  <c r="H1121" i="1" s="1"/>
  <c r="H1120" i="1"/>
  <c r="D1120" i="1"/>
  <c r="C1120" i="1"/>
  <c r="G1120" i="1" s="1"/>
  <c r="D1119" i="1"/>
  <c r="H1119" i="1" s="1"/>
  <c r="C1119" i="1"/>
  <c r="D1118" i="1"/>
  <c r="H1118" i="1" s="1"/>
  <c r="C1118" i="1"/>
  <c r="D1117" i="1"/>
  <c r="C1117" i="1"/>
  <c r="D1116" i="1"/>
  <c r="H1116" i="1" s="1"/>
  <c r="C1116" i="1"/>
  <c r="H1115" i="1"/>
  <c r="G1115" i="1"/>
  <c r="D1115" i="1"/>
  <c r="C1115" i="1"/>
  <c r="H1114" i="1"/>
  <c r="D1114" i="1"/>
  <c r="C1114" i="1"/>
  <c r="G1114" i="1" s="1"/>
  <c r="D1113" i="1"/>
  <c r="G1113" i="1" s="1"/>
  <c r="C1113" i="1"/>
  <c r="C1112" i="1"/>
  <c r="H1111" i="1"/>
  <c r="G1111" i="1"/>
  <c r="D1111" i="1"/>
  <c r="C1111" i="1"/>
  <c r="H1110" i="1"/>
  <c r="D1110" i="1"/>
  <c r="C1110" i="1"/>
  <c r="G1110" i="1" s="1"/>
  <c r="G1109" i="1"/>
  <c r="D1109" i="1"/>
  <c r="C1109" i="1"/>
  <c r="H1108" i="1"/>
  <c r="D1108" i="1"/>
  <c r="C1108" i="1"/>
  <c r="D1107" i="1"/>
  <c r="C1107" i="1"/>
  <c r="D1106" i="1"/>
  <c r="H1106" i="1" s="1"/>
  <c r="C1106" i="1"/>
  <c r="G1105" i="1"/>
  <c r="D1105" i="1"/>
  <c r="C1105" i="1"/>
  <c r="H1105" i="1" s="1"/>
  <c r="H1104" i="1"/>
  <c r="D1104" i="1"/>
  <c r="C1104" i="1"/>
  <c r="G1104" i="1" s="1"/>
  <c r="D1103" i="1"/>
  <c r="H1103" i="1" s="1"/>
  <c r="C1103" i="1"/>
  <c r="H1102" i="1"/>
  <c r="D1102" i="1"/>
  <c r="C1102" i="1"/>
  <c r="D1101" i="1"/>
  <c r="C1101" i="1"/>
  <c r="G1101" i="1" s="1"/>
  <c r="D1100" i="1"/>
  <c r="H1100" i="1" s="1"/>
  <c r="C1100" i="1"/>
  <c r="H1099" i="1"/>
  <c r="G1099" i="1"/>
  <c r="D1099" i="1"/>
  <c r="C1099" i="1"/>
  <c r="H1098" i="1"/>
  <c r="D1098" i="1"/>
  <c r="C1098" i="1"/>
  <c r="G1098" i="1" s="1"/>
  <c r="D1097" i="1"/>
  <c r="G1097" i="1" s="1"/>
  <c r="C1097" i="1"/>
  <c r="D1096" i="1"/>
  <c r="D1095" i="1"/>
  <c r="G1095" i="1" s="1"/>
  <c r="C1095" i="1"/>
  <c r="H1094" i="1"/>
  <c r="D1094" i="1"/>
  <c r="C1094" i="1"/>
  <c r="H1093" i="1"/>
  <c r="D1093" i="1"/>
  <c r="C1093" i="1"/>
  <c r="D1092" i="1"/>
  <c r="H1092" i="1" s="1"/>
  <c r="C1092" i="1"/>
  <c r="D1091" i="1"/>
  <c r="C1091" i="1"/>
  <c r="H1091" i="1" s="1"/>
  <c r="H1090" i="1"/>
  <c r="D1090" i="1"/>
  <c r="C1090" i="1"/>
  <c r="G1090" i="1" s="1"/>
  <c r="D1089" i="1"/>
  <c r="H1089" i="1" s="1"/>
  <c r="C1089" i="1"/>
  <c r="H1088" i="1"/>
  <c r="D1088" i="1"/>
  <c r="C1088" i="1"/>
  <c r="H1087" i="1"/>
  <c r="D1087" i="1"/>
  <c r="C1087" i="1"/>
  <c r="G1087" i="1" s="1"/>
  <c r="D1086" i="1"/>
  <c r="H1086" i="1" s="1"/>
  <c r="C1086" i="1"/>
  <c r="H1085" i="1"/>
  <c r="G1085" i="1"/>
  <c r="D1085" i="1"/>
  <c r="C1085" i="1"/>
  <c r="H1084" i="1"/>
  <c r="D1084" i="1"/>
  <c r="C1084" i="1"/>
  <c r="G1084" i="1" s="1"/>
  <c r="H1083" i="1"/>
  <c r="D1083" i="1"/>
  <c r="G1083" i="1" s="1"/>
  <c r="C1083" i="1"/>
  <c r="D1082" i="1"/>
  <c r="H1082" i="1" s="1"/>
  <c r="C1082" i="1"/>
  <c r="D1081" i="1"/>
  <c r="C1081" i="1"/>
  <c r="G1081" i="1" s="1"/>
  <c r="H1080" i="1"/>
  <c r="D1080" i="1"/>
  <c r="C1080" i="1"/>
  <c r="G1080" i="1" s="1"/>
  <c r="G1079" i="1"/>
  <c r="D1079" i="1"/>
  <c r="C1079" i="1"/>
  <c r="H1078" i="1"/>
  <c r="D1078" i="1"/>
  <c r="C1078" i="1"/>
  <c r="D1077" i="1"/>
  <c r="C1077" i="1"/>
  <c r="D1076" i="1"/>
  <c r="H1076" i="1" s="1"/>
  <c r="C1076" i="1"/>
  <c r="G1075" i="1"/>
  <c r="D1075" i="1"/>
  <c r="C1075" i="1"/>
  <c r="H1075" i="1" s="1"/>
  <c r="H1074" i="1"/>
  <c r="D1074" i="1"/>
  <c r="C1074" i="1"/>
  <c r="G1074" i="1" s="1"/>
  <c r="D1073" i="1"/>
  <c r="H1073" i="1" s="1"/>
  <c r="C1073" i="1"/>
  <c r="H1072" i="1"/>
  <c r="D1072" i="1"/>
  <c r="C1072" i="1"/>
  <c r="D1071" i="1"/>
  <c r="C1071" i="1"/>
  <c r="G1071" i="1" s="1"/>
  <c r="D1070" i="1"/>
  <c r="H1070" i="1" s="1"/>
  <c r="C1070" i="1"/>
  <c r="H1069" i="1"/>
  <c r="G1069" i="1"/>
  <c r="D1069" i="1"/>
  <c r="C1069" i="1"/>
  <c r="H1068" i="1"/>
  <c r="D1068" i="1"/>
  <c r="C1068" i="1"/>
  <c r="G1068" i="1" s="1"/>
  <c r="D1067" i="1"/>
  <c r="G1067" i="1" s="1"/>
  <c r="C1067" i="1"/>
  <c r="D1066" i="1"/>
  <c r="H1066" i="1" s="1"/>
  <c r="C1066" i="1"/>
  <c r="H1065" i="1"/>
  <c r="G1065" i="1"/>
  <c r="D1065" i="1"/>
  <c r="C1065" i="1"/>
  <c r="D1064" i="1"/>
  <c r="H1064" i="1" s="1"/>
  <c r="C1064" i="1"/>
  <c r="D1063" i="1"/>
  <c r="G1063" i="1" s="1"/>
  <c r="C1063" i="1"/>
  <c r="H1062" i="1"/>
  <c r="D1062" i="1"/>
  <c r="C1062" i="1"/>
  <c r="H1061" i="1"/>
  <c r="D1061" i="1"/>
  <c r="C1061" i="1"/>
  <c r="D1060" i="1"/>
  <c r="H1060" i="1" s="1"/>
  <c r="C1060" i="1"/>
  <c r="D1059" i="1"/>
  <c r="C1059" i="1"/>
  <c r="H1059" i="1" s="1"/>
  <c r="H1058" i="1"/>
  <c r="D1058" i="1"/>
  <c r="C1058" i="1"/>
  <c r="G1058" i="1" s="1"/>
  <c r="D1057" i="1"/>
  <c r="H1057" i="1" s="1"/>
  <c r="C1057" i="1"/>
  <c r="C1056" i="1"/>
  <c r="H1055" i="1"/>
  <c r="D1055" i="1"/>
  <c r="C1055" i="1"/>
  <c r="G1055" i="1" s="1"/>
  <c r="D1054" i="1"/>
  <c r="H1054" i="1" s="1"/>
  <c r="C1054" i="1"/>
  <c r="H1053" i="1"/>
  <c r="G1053" i="1"/>
  <c r="D1053" i="1"/>
  <c r="C1053" i="1"/>
  <c r="H1052" i="1"/>
  <c r="D1052" i="1"/>
  <c r="C1052" i="1"/>
  <c r="G1052" i="1" s="1"/>
  <c r="H1051" i="1"/>
  <c r="D1051" i="1"/>
  <c r="G1051" i="1" s="1"/>
  <c r="C1051" i="1"/>
  <c r="D1050" i="1"/>
  <c r="H1050" i="1" s="1"/>
  <c r="C1050" i="1"/>
  <c r="D1049" i="1"/>
  <c r="C1049" i="1"/>
  <c r="H1049" i="1" s="1"/>
  <c r="H1048" i="1"/>
  <c r="D1048" i="1"/>
  <c r="C1048" i="1"/>
  <c r="C1047" i="1"/>
  <c r="G1045" i="1"/>
  <c r="D1045" i="1"/>
  <c r="C1045" i="1"/>
  <c r="H1045" i="1" s="1"/>
  <c r="H1044" i="1"/>
  <c r="D1044" i="1"/>
  <c r="C1044" i="1"/>
  <c r="G1044" i="1" s="1"/>
  <c r="D1043" i="1"/>
  <c r="H1043" i="1" s="1"/>
  <c r="C1043" i="1"/>
  <c r="G1043" i="1" s="1"/>
  <c r="H1042" i="1"/>
  <c r="D1042" i="1"/>
  <c r="C1042" i="1"/>
  <c r="H1041" i="1"/>
  <c r="D1041" i="1"/>
  <c r="C1041" i="1"/>
  <c r="G1041" i="1" s="1"/>
  <c r="D1040" i="1"/>
  <c r="H1040" i="1" s="1"/>
  <c r="C1040" i="1"/>
  <c r="G1040" i="1" s="1"/>
  <c r="H1039" i="1"/>
  <c r="G1039" i="1"/>
  <c r="D1039" i="1"/>
  <c r="C1039" i="1"/>
  <c r="H1038" i="1"/>
  <c r="D1038" i="1"/>
  <c r="C1038" i="1"/>
  <c r="G1038" i="1" s="1"/>
  <c r="H1037" i="1"/>
  <c r="D1037" i="1"/>
  <c r="G1037" i="1" s="1"/>
  <c r="C1037" i="1"/>
  <c r="D1036" i="1"/>
  <c r="H1036" i="1" s="1"/>
  <c r="C1036" i="1"/>
  <c r="D1035" i="1"/>
  <c r="C1035" i="1"/>
  <c r="D1034" i="1"/>
  <c r="H1034" i="1" s="1"/>
  <c r="C1034" i="1"/>
  <c r="D1033" i="1"/>
  <c r="G1033" i="1" s="1"/>
  <c r="C1033" i="1"/>
  <c r="H1032" i="1"/>
  <c r="D1032" i="1"/>
  <c r="C1032" i="1"/>
  <c r="D1031" i="1"/>
  <c r="C1031" i="1"/>
  <c r="D1030" i="1"/>
  <c r="H1030" i="1" s="1"/>
  <c r="C1030" i="1"/>
  <c r="D1029" i="1"/>
  <c r="C1029" i="1"/>
  <c r="H1029" i="1" s="1"/>
  <c r="D1028" i="1"/>
  <c r="H1028" i="1" s="1"/>
  <c r="C1028" i="1"/>
  <c r="D1027" i="1"/>
  <c r="H1027" i="1" s="1"/>
  <c r="C1027" i="1"/>
  <c r="D1026" i="1"/>
  <c r="H1026" i="1" s="1"/>
  <c r="C1026" i="1"/>
  <c r="D1025" i="1"/>
  <c r="C1025" i="1"/>
  <c r="D1024" i="1"/>
  <c r="H1024" i="1" s="1"/>
  <c r="C1024" i="1"/>
  <c r="C1023" i="1"/>
  <c r="D1022" i="1"/>
  <c r="H1022" i="1" s="1"/>
  <c r="C1022" i="1"/>
  <c r="D1021" i="1"/>
  <c r="H1021" i="1" s="1"/>
  <c r="C1021" i="1"/>
  <c r="D1020" i="1"/>
  <c r="H1020" i="1" s="1"/>
  <c r="C1020" i="1"/>
  <c r="H1019" i="1"/>
  <c r="G1019" i="1"/>
  <c r="D1019" i="1"/>
  <c r="C1019" i="1"/>
  <c r="D1018" i="1"/>
  <c r="H1018" i="1" s="1"/>
  <c r="C1018" i="1"/>
  <c r="D1017" i="1"/>
  <c r="C1017" i="1"/>
  <c r="H1016" i="1"/>
  <c r="D1016" i="1"/>
  <c r="C1016" i="1"/>
  <c r="H1015" i="1"/>
  <c r="D1015" i="1"/>
  <c r="C1015" i="1"/>
  <c r="H1014" i="1"/>
  <c r="D1014" i="1"/>
  <c r="C1014" i="1"/>
  <c r="D1013" i="1"/>
  <c r="C1013" i="1"/>
  <c r="D1012" i="1"/>
  <c r="H1012" i="1" s="1"/>
  <c r="C1012" i="1"/>
  <c r="D1011" i="1"/>
  <c r="H1011" i="1" s="1"/>
  <c r="C1011" i="1"/>
  <c r="D1010" i="1"/>
  <c r="H1010" i="1" s="1"/>
  <c r="C1010" i="1"/>
  <c r="D1009" i="1"/>
  <c r="C1009" i="1"/>
  <c r="G1009" i="1" s="1"/>
  <c r="D1008" i="1"/>
  <c r="H1008" i="1" s="1"/>
  <c r="C1008" i="1"/>
  <c r="D1007" i="1"/>
  <c r="G1007" i="1" s="1"/>
  <c r="C1007" i="1"/>
  <c r="D1006" i="1"/>
  <c r="H1006" i="1" s="1"/>
  <c r="C1006" i="1"/>
  <c r="G1005" i="1"/>
  <c r="D1005" i="1"/>
  <c r="C1005" i="1"/>
  <c r="H1005" i="1" s="1"/>
  <c r="D1004" i="1"/>
  <c r="H1004" i="1" s="1"/>
  <c r="C1004" i="1"/>
  <c r="D1003" i="1"/>
  <c r="C1003" i="1"/>
  <c r="D1002" i="1"/>
  <c r="H1002" i="1" s="1"/>
  <c r="C1002" i="1"/>
  <c r="G1001" i="1"/>
  <c r="D1001" i="1"/>
  <c r="C1001" i="1"/>
  <c r="D1000" i="1"/>
  <c r="H1000" i="1" s="1"/>
  <c r="C1000" i="1"/>
  <c r="D999" i="1"/>
  <c r="C999" i="1"/>
  <c r="G999" i="1" s="1"/>
  <c r="D998" i="1"/>
  <c r="H998" i="1" s="1"/>
  <c r="C998" i="1"/>
  <c r="C997" i="1"/>
  <c r="D996" i="1"/>
  <c r="C996" i="1"/>
  <c r="D995" i="1"/>
  <c r="H995" i="1" s="1"/>
  <c r="C995" i="1"/>
  <c r="D994" i="1"/>
  <c r="H994" i="1" s="1"/>
  <c r="C994" i="1"/>
  <c r="G993" i="1"/>
  <c r="D993" i="1"/>
  <c r="H993" i="1" s="1"/>
  <c r="C993" i="1"/>
  <c r="G992" i="1"/>
  <c r="D992" i="1"/>
  <c r="C992" i="1"/>
  <c r="D991" i="1"/>
  <c r="G991" i="1" s="1"/>
  <c r="C991" i="1"/>
  <c r="H991" i="1" s="1"/>
  <c r="C990" i="1"/>
  <c r="D989" i="1"/>
  <c r="C989" i="1"/>
  <c r="G989" i="1" s="1"/>
  <c r="D988" i="1"/>
  <c r="C988" i="1"/>
  <c r="H988" i="1" s="1"/>
  <c r="D987" i="1"/>
  <c r="C987" i="1"/>
  <c r="H987" i="1" s="1"/>
  <c r="C986" i="1"/>
  <c r="C985" i="1"/>
  <c r="G983" i="1"/>
  <c r="D983" i="1"/>
  <c r="C983" i="1"/>
  <c r="H983" i="1" s="1"/>
  <c r="D982" i="1"/>
  <c r="C982" i="1"/>
  <c r="D981" i="1"/>
  <c r="C981" i="1"/>
  <c r="H981" i="1" s="1"/>
  <c r="D980" i="1"/>
  <c r="C980" i="1"/>
  <c r="H980" i="1" s="1"/>
  <c r="D979" i="1"/>
  <c r="C979" i="1"/>
  <c r="H979" i="1" s="1"/>
  <c r="G978" i="1"/>
  <c r="D978" i="1"/>
  <c r="C978" i="1"/>
  <c r="H977" i="1"/>
  <c r="G977" i="1"/>
  <c r="D977" i="1"/>
  <c r="C977" i="1"/>
  <c r="G976" i="1"/>
  <c r="D976" i="1"/>
  <c r="C976" i="1"/>
  <c r="G975" i="1"/>
  <c r="D975" i="1"/>
  <c r="C975" i="1"/>
  <c r="H975" i="1" s="1"/>
  <c r="D974" i="1"/>
  <c r="C974" i="1"/>
  <c r="D973" i="1"/>
  <c r="C973" i="1"/>
  <c r="G973" i="1" s="1"/>
  <c r="D972" i="1"/>
  <c r="C972" i="1"/>
  <c r="H972" i="1" s="1"/>
  <c r="D971" i="1"/>
  <c r="C971" i="1"/>
  <c r="H971" i="1" s="1"/>
  <c r="G970" i="1"/>
  <c r="D970" i="1"/>
  <c r="C970" i="1"/>
  <c r="H969" i="1"/>
  <c r="G969" i="1"/>
  <c r="D969" i="1"/>
  <c r="C969" i="1"/>
  <c r="G968" i="1"/>
  <c r="D968" i="1"/>
  <c r="C968" i="1"/>
  <c r="G967" i="1"/>
  <c r="D967" i="1"/>
  <c r="C967" i="1"/>
  <c r="H967" i="1" s="1"/>
  <c r="D966" i="1"/>
  <c r="C966" i="1"/>
  <c r="D965" i="1"/>
  <c r="C965" i="1"/>
  <c r="H965" i="1" s="1"/>
  <c r="D964" i="1"/>
  <c r="C964" i="1"/>
  <c r="H964" i="1" s="1"/>
  <c r="D963" i="1"/>
  <c r="C963" i="1"/>
  <c r="H963" i="1" s="1"/>
  <c r="G962" i="1"/>
  <c r="D962" i="1"/>
  <c r="C962" i="1"/>
  <c r="H961" i="1"/>
  <c r="G961" i="1"/>
  <c r="D961" i="1"/>
  <c r="C961" i="1"/>
  <c r="G960" i="1"/>
  <c r="D960" i="1"/>
  <c r="C960" i="1"/>
  <c r="G959" i="1"/>
  <c r="D959" i="1"/>
  <c r="C959" i="1"/>
  <c r="H959" i="1" s="1"/>
  <c r="D958" i="1"/>
  <c r="C958" i="1"/>
  <c r="D957" i="1"/>
  <c r="C957" i="1"/>
  <c r="G957" i="1" s="1"/>
  <c r="D956" i="1"/>
  <c r="C956" i="1"/>
  <c r="H956" i="1" s="1"/>
  <c r="D955" i="1"/>
  <c r="C955" i="1"/>
  <c r="H955" i="1" s="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D946" i="1"/>
  <c r="G946" i="1" s="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D817" i="1"/>
  <c r="H817" i="1" s="1"/>
  <c r="C817" i="1"/>
  <c r="H816" i="1"/>
  <c r="D816" i="1"/>
  <c r="G816" i="1" s="1"/>
  <c r="C816" i="1"/>
  <c r="H815" i="1"/>
  <c r="G815" i="1"/>
  <c r="D815" i="1"/>
  <c r="C815" i="1"/>
  <c r="H814" i="1"/>
  <c r="G814" i="1"/>
  <c r="D814" i="1"/>
  <c r="C814" i="1"/>
  <c r="H813" i="1"/>
  <c r="G813" i="1"/>
  <c r="D813" i="1"/>
  <c r="C813" i="1"/>
  <c r="H812" i="1"/>
  <c r="D812" i="1"/>
  <c r="G812" i="1" s="1"/>
  <c r="C812" i="1"/>
  <c r="H811" i="1"/>
  <c r="G811" i="1"/>
  <c r="D811" i="1"/>
  <c r="C811" i="1"/>
  <c r="H810" i="1"/>
  <c r="D810" i="1"/>
  <c r="G810" i="1" s="1"/>
  <c r="C810" i="1"/>
  <c r="H809" i="1"/>
  <c r="D809" i="1"/>
  <c r="G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D756" i="1"/>
  <c r="H756" i="1" s="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D657" i="1"/>
  <c r="H657" i="1" s="1"/>
  <c r="C657" i="1"/>
  <c r="D656" i="1"/>
  <c r="H656" i="1" s="1"/>
  <c r="C656" i="1"/>
  <c r="D655" i="1"/>
  <c r="H655" i="1" s="1"/>
  <c r="C655" i="1"/>
  <c r="H654" i="1"/>
  <c r="G654" i="1"/>
  <c r="D654" i="1"/>
  <c r="C654" i="1"/>
  <c r="H653" i="1"/>
  <c r="G653" i="1"/>
  <c r="D653" i="1"/>
  <c r="C653" i="1"/>
  <c r="H652" i="1"/>
  <c r="G652" i="1"/>
  <c r="D652" i="1"/>
  <c r="C652" i="1"/>
  <c r="H651" i="1"/>
  <c r="G651" i="1"/>
  <c r="D651" i="1"/>
  <c r="C651" i="1"/>
  <c r="H650" i="1"/>
  <c r="D650" i="1"/>
  <c r="G650" i="1" s="1"/>
  <c r="C650" i="1"/>
  <c r="D649" i="1"/>
  <c r="H649" i="1" s="1"/>
  <c r="C649" i="1"/>
  <c r="D648" i="1"/>
  <c r="C648" i="1"/>
  <c r="D647" i="1"/>
  <c r="H647" i="1" s="1"/>
  <c r="C647" i="1"/>
  <c r="D646" i="1"/>
  <c r="C646" i="1"/>
  <c r="D645" i="1"/>
  <c r="H645" i="1" s="1"/>
  <c r="C645" i="1"/>
  <c r="G644" i="1"/>
  <c r="D644" i="1"/>
  <c r="H644" i="1" s="1"/>
  <c r="C644" i="1"/>
  <c r="D643" i="1"/>
  <c r="H643" i="1" s="1"/>
  <c r="C643" i="1"/>
  <c r="D642" i="1"/>
  <c r="H642" i="1" s="1"/>
  <c r="C642" i="1"/>
  <c r="G641" i="1"/>
  <c r="D641" i="1"/>
  <c r="H641" i="1" s="1"/>
  <c r="C641" i="1"/>
  <c r="C637" i="1"/>
  <c r="H632" i="1"/>
  <c r="D632" i="1"/>
  <c r="G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G600" i="1"/>
  <c r="D600" i="1"/>
  <c r="H600" i="1" s="1"/>
  <c r="C600" i="1"/>
  <c r="D599" i="1"/>
  <c r="H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C412" i="1"/>
  <c r="C411" i="1"/>
  <c r="H406" i="1"/>
  <c r="D406" i="1"/>
  <c r="G406" i="1" s="1"/>
  <c r="C406" i="1"/>
  <c r="D405" i="1"/>
  <c r="G405" i="1" s="1"/>
  <c r="C405" i="1"/>
  <c r="G404" i="1"/>
  <c r="D404" i="1"/>
  <c r="H404" i="1" s="1"/>
  <c r="C404" i="1"/>
  <c r="G401" i="1"/>
  <c r="D401" i="1"/>
  <c r="H401" i="1" s="1"/>
  <c r="C401" i="1"/>
  <c r="H400" i="1"/>
  <c r="G400" i="1"/>
  <c r="D400" i="1"/>
  <c r="C400" i="1"/>
  <c r="H399" i="1"/>
  <c r="G399" i="1"/>
  <c r="D399" i="1"/>
  <c r="C399" i="1"/>
  <c r="H398" i="1"/>
  <c r="G398" i="1"/>
  <c r="D398" i="1"/>
  <c r="C398" i="1"/>
  <c r="G397" i="1"/>
  <c r="D397" i="1"/>
  <c r="H397" i="1" s="1"/>
  <c r="C397" i="1"/>
  <c r="H396" i="1"/>
  <c r="G396" i="1"/>
  <c r="D396" i="1"/>
  <c r="C396" i="1"/>
  <c r="H395" i="1"/>
  <c r="G395" i="1"/>
  <c r="D395" i="1"/>
  <c r="C395" i="1"/>
  <c r="H394" i="1"/>
  <c r="G394" i="1"/>
  <c r="D394" i="1"/>
  <c r="C394" i="1"/>
  <c r="H393" i="1"/>
  <c r="G393" i="1"/>
  <c r="D393" i="1"/>
  <c r="C393" i="1"/>
  <c r="H392" i="1"/>
  <c r="G392" i="1"/>
  <c r="D392" i="1"/>
  <c r="C392" i="1"/>
  <c r="D391" i="1"/>
  <c r="H390" i="1"/>
  <c r="D390" i="1"/>
  <c r="G390" i="1" s="1"/>
  <c r="C390" i="1"/>
  <c r="D389" i="1"/>
  <c r="H389" i="1" s="1"/>
  <c r="C389" i="1"/>
  <c r="H388" i="1"/>
  <c r="D388" i="1"/>
  <c r="G388" i="1" s="1"/>
  <c r="C388" i="1"/>
  <c r="H387" i="1"/>
  <c r="G387" i="1"/>
  <c r="D387" i="1"/>
  <c r="C387" i="1"/>
  <c r="D386" i="1"/>
  <c r="G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D372" i="1"/>
  <c r="G372" i="1" s="1"/>
  <c r="C372" i="1"/>
  <c r="G371" i="1"/>
  <c r="D371" i="1"/>
  <c r="H371" i="1" s="1"/>
  <c r="C371" i="1"/>
  <c r="H370" i="1"/>
  <c r="D370" i="1"/>
  <c r="G370" i="1" s="1"/>
  <c r="C370" i="1"/>
  <c r="D369" i="1"/>
  <c r="H369" i="1" s="1"/>
  <c r="C369" i="1"/>
  <c r="H368" i="1"/>
  <c r="D368" i="1"/>
  <c r="G368" i="1" s="1"/>
  <c r="C368" i="1"/>
  <c r="G367" i="1"/>
  <c r="D367" i="1"/>
  <c r="H367" i="1" s="1"/>
  <c r="C367" i="1"/>
  <c r="D366" i="1"/>
  <c r="G366" i="1" s="1"/>
  <c r="C366" i="1"/>
  <c r="D365" i="1"/>
  <c r="H365" i="1" s="1"/>
  <c r="C365" i="1"/>
  <c r="C364" i="1"/>
  <c r="H363" i="1"/>
  <c r="G363" i="1"/>
  <c r="D363" i="1"/>
  <c r="C363" i="1"/>
  <c r="H362" i="1"/>
  <c r="D362" i="1"/>
  <c r="G362" i="1" s="1"/>
  <c r="C362" i="1"/>
  <c r="D361" i="1"/>
  <c r="H361" i="1" s="1"/>
  <c r="C361" i="1"/>
  <c r="H360" i="1"/>
  <c r="D360" i="1"/>
  <c r="G360" i="1" s="1"/>
  <c r="C360" i="1"/>
  <c r="H359" i="1"/>
  <c r="D359" i="1"/>
  <c r="G359" i="1" s="1"/>
  <c r="C359" i="1"/>
  <c r="C358" i="1"/>
  <c r="D357" i="1"/>
  <c r="H357" i="1" s="1"/>
  <c r="C357" i="1"/>
  <c r="H356" i="1"/>
  <c r="D356" i="1"/>
  <c r="G356" i="1" s="1"/>
  <c r="C356" i="1"/>
  <c r="D355" i="1"/>
  <c r="H355" i="1" s="1"/>
  <c r="C355" i="1"/>
  <c r="H354" i="1"/>
  <c r="D354" i="1"/>
  <c r="G354" i="1" s="1"/>
  <c r="C354" i="1"/>
  <c r="G353" i="1"/>
  <c r="D353" i="1"/>
  <c r="H353" i="1" s="1"/>
  <c r="C353" i="1"/>
  <c r="H352" i="1"/>
  <c r="D352" i="1"/>
  <c r="G352" i="1" s="1"/>
  <c r="C352" i="1"/>
  <c r="C351" i="1"/>
  <c r="H350" i="1"/>
  <c r="G350" i="1"/>
  <c r="D350" i="1"/>
  <c r="C350" i="1"/>
  <c r="H349" i="1"/>
  <c r="G349" i="1"/>
  <c r="D349" i="1"/>
  <c r="C349" i="1"/>
  <c r="H348" i="1"/>
  <c r="D348" i="1"/>
  <c r="G348" i="1" s="1"/>
  <c r="C348" i="1"/>
  <c r="D347" i="1"/>
  <c r="H347" i="1" s="1"/>
  <c r="C347" i="1"/>
  <c r="H344" i="1"/>
  <c r="G344" i="1"/>
  <c r="D344" i="1"/>
  <c r="C344" i="1"/>
  <c r="H343" i="1"/>
  <c r="G343" i="1"/>
  <c r="D343" i="1"/>
  <c r="C343" i="1"/>
  <c r="H342" i="1"/>
  <c r="D342" i="1"/>
  <c r="G342" i="1" s="1"/>
  <c r="C342" i="1"/>
  <c r="H341" i="1"/>
  <c r="G341" i="1"/>
  <c r="D341" i="1"/>
  <c r="C341" i="1"/>
  <c r="H340" i="1"/>
  <c r="D340" i="1"/>
  <c r="G340" i="1" s="1"/>
  <c r="C340" i="1"/>
  <c r="C339" i="1"/>
  <c r="H338" i="1"/>
  <c r="D338" i="1"/>
  <c r="G338" i="1" s="1"/>
  <c r="C338" i="1"/>
  <c r="D337" i="1"/>
  <c r="H337" i="1" s="1"/>
  <c r="C337" i="1"/>
  <c r="H336" i="1"/>
  <c r="D336" i="1"/>
  <c r="G336" i="1" s="1"/>
  <c r="C336" i="1"/>
  <c r="D335" i="1"/>
  <c r="H335" i="1" s="1"/>
  <c r="C335" i="1"/>
  <c r="D334" i="1"/>
  <c r="G334" i="1" s="1"/>
  <c r="C334" i="1"/>
  <c r="H333" i="1"/>
  <c r="G333" i="1"/>
  <c r="D333" i="1"/>
  <c r="C333" i="1"/>
  <c r="H332" i="1"/>
  <c r="D332" i="1"/>
  <c r="G332" i="1" s="1"/>
  <c r="C332" i="1"/>
  <c r="G331" i="1"/>
  <c r="D331" i="1"/>
  <c r="H331" i="1" s="1"/>
  <c r="C331" i="1"/>
  <c r="D330" i="1"/>
  <c r="G330" i="1" s="1"/>
  <c r="C330" i="1"/>
  <c r="H329" i="1"/>
  <c r="G329" i="1"/>
  <c r="D329" i="1"/>
  <c r="C329" i="1"/>
  <c r="D328" i="1"/>
  <c r="G328" i="1" s="1"/>
  <c r="C328" i="1"/>
  <c r="H327" i="1"/>
  <c r="G327" i="1"/>
  <c r="D327" i="1"/>
  <c r="C327" i="1"/>
  <c r="D326" i="1"/>
  <c r="G326" i="1" s="1"/>
  <c r="C326" i="1"/>
  <c r="H325" i="1"/>
  <c r="G325" i="1"/>
  <c r="D325" i="1"/>
  <c r="C325" i="1"/>
  <c r="H324" i="1"/>
  <c r="G324" i="1"/>
  <c r="D324" i="1"/>
  <c r="C324" i="1"/>
  <c r="D323" i="1"/>
  <c r="H323" i="1" s="1"/>
  <c r="C323" i="1"/>
  <c r="H322" i="1"/>
  <c r="D322" i="1"/>
  <c r="G322" i="1" s="1"/>
  <c r="C322" i="1"/>
  <c r="C321" i="1"/>
  <c r="H320" i="1"/>
  <c r="D320" i="1"/>
  <c r="G320" i="1" s="1"/>
  <c r="C320" i="1"/>
  <c r="D319" i="1"/>
  <c r="H319" i="1" s="1"/>
  <c r="C319" i="1"/>
  <c r="H318" i="1"/>
  <c r="D318" i="1"/>
  <c r="G318" i="1" s="1"/>
  <c r="C318" i="1"/>
  <c r="H317" i="1"/>
  <c r="G317" i="1"/>
  <c r="D317" i="1"/>
  <c r="C317" i="1"/>
  <c r="H316" i="1"/>
  <c r="D316" i="1"/>
  <c r="G316" i="1" s="1"/>
  <c r="C316" i="1"/>
  <c r="H315" i="1"/>
  <c r="D315" i="1"/>
  <c r="G315" i="1" s="1"/>
  <c r="C315" i="1"/>
  <c r="H314" i="1"/>
  <c r="D314" i="1"/>
  <c r="G314" i="1" s="1"/>
  <c r="C314" i="1"/>
  <c r="D313" i="1"/>
  <c r="H313" i="1" s="1"/>
  <c r="C313" i="1"/>
  <c r="C312" i="1"/>
  <c r="H311" i="1"/>
  <c r="G311" i="1"/>
  <c r="D311" i="1"/>
  <c r="C311" i="1"/>
  <c r="H310" i="1"/>
  <c r="D310" i="1"/>
  <c r="G310" i="1" s="1"/>
  <c r="C310" i="1"/>
  <c r="H309" i="1"/>
  <c r="G309" i="1"/>
  <c r="D309" i="1"/>
  <c r="C309" i="1"/>
  <c r="H308" i="1"/>
  <c r="D308" i="1"/>
  <c r="G308" i="1" s="1"/>
  <c r="C308" i="1"/>
  <c r="D307" i="1"/>
  <c r="H307" i="1" s="1"/>
  <c r="C307" i="1"/>
  <c r="C306" i="1"/>
  <c r="D305" i="1"/>
  <c r="H305" i="1" s="1"/>
  <c r="C305" i="1"/>
  <c r="H304" i="1"/>
  <c r="G304" i="1"/>
  <c r="D304" i="1"/>
  <c r="C304" i="1"/>
  <c r="D303" i="1"/>
  <c r="H303" i="1" s="1"/>
  <c r="C303" i="1"/>
  <c r="D302" i="1"/>
  <c r="H302" i="1" s="1"/>
  <c r="C302" i="1"/>
  <c r="D301" i="1"/>
  <c r="H301" i="1" s="1"/>
  <c r="C301" i="1"/>
  <c r="H300" i="1"/>
  <c r="G300" i="1"/>
  <c r="D300" i="1"/>
  <c r="C300" i="1"/>
  <c r="C299" i="1"/>
  <c r="D298" i="1"/>
  <c r="H298" i="1" s="1"/>
  <c r="C298" i="1"/>
  <c r="D297" i="1"/>
  <c r="H297" i="1" s="1"/>
  <c r="C297" i="1"/>
  <c r="H296" i="1"/>
  <c r="G296" i="1"/>
  <c r="D296" i="1"/>
  <c r="C296" i="1"/>
  <c r="D295" i="1"/>
  <c r="H295" i="1" s="1"/>
  <c r="C295" i="1"/>
  <c r="C294" i="1"/>
  <c r="C293" i="1"/>
  <c r="G292" i="1"/>
  <c r="D292" i="1"/>
  <c r="H292" i="1" s="1"/>
  <c r="C292" i="1"/>
  <c r="H291" i="1"/>
  <c r="D291" i="1"/>
  <c r="G291" i="1" s="1"/>
  <c r="C291" i="1"/>
  <c r="D290" i="1"/>
  <c r="H290" i="1" s="1"/>
  <c r="C290" i="1"/>
  <c r="D289" i="1"/>
  <c r="H289" i="1" s="1"/>
  <c r="C289" i="1"/>
  <c r="D288" i="1"/>
  <c r="G288" i="1" s="1"/>
  <c r="C288" i="1"/>
  <c r="D284" i="1"/>
  <c r="H284" i="1" s="1"/>
  <c r="C284" i="1"/>
  <c r="D283" i="1"/>
  <c r="G283" i="1" s="1"/>
  <c r="C283" i="1"/>
  <c r="G282" i="1"/>
  <c r="D282" i="1"/>
  <c r="H282" i="1" s="1"/>
  <c r="C282" i="1"/>
  <c r="H281" i="1"/>
  <c r="D281" i="1"/>
  <c r="G281" i="1" s="1"/>
  <c r="C281" i="1"/>
  <c r="H280" i="1"/>
  <c r="G280" i="1"/>
  <c r="D280" i="1"/>
  <c r="C280" i="1"/>
  <c r="H279" i="1"/>
  <c r="G279" i="1"/>
  <c r="D279" i="1"/>
  <c r="C279" i="1"/>
  <c r="H278" i="1"/>
  <c r="G278" i="1"/>
  <c r="D278" i="1"/>
  <c r="C278" i="1"/>
  <c r="H277" i="1"/>
  <c r="G277" i="1"/>
  <c r="D277" i="1"/>
  <c r="C277" i="1"/>
  <c r="H276" i="1"/>
  <c r="G276" i="1"/>
  <c r="D276" i="1"/>
  <c r="C276" i="1"/>
  <c r="D275" i="1"/>
  <c r="H275" i="1" s="1"/>
  <c r="C275" i="1"/>
  <c r="H274" i="1"/>
  <c r="D274" i="1"/>
  <c r="G274" i="1" s="1"/>
  <c r="C274" i="1"/>
  <c r="H273" i="1"/>
  <c r="G273" i="1"/>
  <c r="D273" i="1"/>
  <c r="C273" i="1"/>
  <c r="D272" i="1"/>
  <c r="H272" i="1" s="1"/>
  <c r="C272" i="1"/>
  <c r="H271" i="1"/>
  <c r="D271" i="1"/>
  <c r="G271" i="1" s="1"/>
  <c r="C271" i="1"/>
  <c r="H270" i="1"/>
  <c r="G270" i="1"/>
  <c r="D270" i="1"/>
  <c r="C270" i="1"/>
  <c r="D269" i="1"/>
  <c r="G269" i="1" s="1"/>
  <c r="C269" i="1"/>
  <c r="D268" i="1"/>
  <c r="H268" i="1" s="1"/>
  <c r="C268" i="1"/>
  <c r="H267" i="1"/>
  <c r="D267" i="1"/>
  <c r="G267" i="1" s="1"/>
  <c r="C267" i="1"/>
  <c r="D266" i="1"/>
  <c r="H266" i="1" s="1"/>
  <c r="C266" i="1"/>
  <c r="G265" i="1"/>
  <c r="D265" i="1"/>
  <c r="H265" i="1" s="1"/>
  <c r="C265" i="1"/>
  <c r="D264" i="1"/>
  <c r="G264" i="1" s="1"/>
  <c r="C264" i="1"/>
  <c r="H263" i="1"/>
  <c r="G263" i="1"/>
  <c r="D263" i="1"/>
  <c r="C263" i="1"/>
  <c r="D262" i="1"/>
  <c r="H262" i="1" s="1"/>
  <c r="C262" i="1"/>
  <c r="H261" i="1"/>
  <c r="D261" i="1"/>
  <c r="G261" i="1" s="1"/>
  <c r="C261" i="1"/>
  <c r="C260" i="1"/>
  <c r="C259" i="1"/>
  <c r="H258" i="1"/>
  <c r="G258" i="1"/>
  <c r="D258" i="1"/>
  <c r="C258" i="1"/>
  <c r="H257" i="1"/>
  <c r="G257" i="1"/>
  <c r="D257" i="1"/>
  <c r="C257" i="1"/>
  <c r="H256" i="1"/>
  <c r="G256" i="1"/>
  <c r="D256" i="1"/>
  <c r="C256" i="1"/>
  <c r="H255" i="1"/>
  <c r="G255" i="1"/>
  <c r="D255" i="1"/>
  <c r="C255" i="1"/>
  <c r="G254" i="1"/>
  <c r="D254" i="1"/>
  <c r="H254" i="1" s="1"/>
  <c r="C254" i="1"/>
  <c r="H253" i="1"/>
  <c r="G253" i="1"/>
  <c r="D253" i="1"/>
  <c r="C253" i="1"/>
  <c r="H252" i="1"/>
  <c r="D252" i="1"/>
  <c r="G252" i="1" s="1"/>
  <c r="C252" i="1"/>
  <c r="D251" i="1"/>
  <c r="H251" i="1" s="1"/>
  <c r="C251" i="1"/>
  <c r="D250" i="1"/>
  <c r="H250" i="1" s="1"/>
  <c r="C250" i="1"/>
  <c r="D249" i="1"/>
  <c r="H249" i="1" s="1"/>
  <c r="C249" i="1"/>
  <c r="H247" i="1"/>
  <c r="D247" i="1"/>
  <c r="G247" i="1" s="1"/>
  <c r="C247" i="1"/>
  <c r="H246" i="1"/>
  <c r="D246" i="1"/>
  <c r="G246" i="1" s="1"/>
  <c r="C246" i="1"/>
  <c r="H245" i="1"/>
  <c r="D245" i="1"/>
  <c r="G245" i="1" s="1"/>
  <c r="C245" i="1"/>
  <c r="D244" i="1"/>
  <c r="H244" i="1" s="1"/>
  <c r="C244" i="1"/>
  <c r="D243" i="1"/>
  <c r="G243" i="1" s="1"/>
  <c r="C243" i="1"/>
  <c r="D242" i="1"/>
  <c r="H242" i="1" s="1"/>
  <c r="C242" i="1"/>
  <c r="D241" i="1"/>
  <c r="H241" i="1" s="1"/>
  <c r="C241" i="1"/>
  <c r="C240" i="1"/>
  <c r="D239" i="1"/>
  <c r="H239" i="1" s="1"/>
  <c r="C239" i="1"/>
  <c r="H238" i="1"/>
  <c r="D238" i="1"/>
  <c r="G238" i="1" s="1"/>
  <c r="C238" i="1"/>
  <c r="D237" i="1"/>
  <c r="H237" i="1" s="1"/>
  <c r="C237" i="1"/>
  <c r="D236" i="1"/>
  <c r="G236" i="1" s="1"/>
  <c r="C236" i="1"/>
  <c r="D235" i="1"/>
  <c r="H235" i="1" s="1"/>
  <c r="C235" i="1"/>
  <c r="H234" i="1"/>
  <c r="G234" i="1"/>
  <c r="D234" i="1"/>
  <c r="C234" i="1"/>
  <c r="D233" i="1"/>
  <c r="H233" i="1" s="1"/>
  <c r="C233" i="1"/>
  <c r="D232" i="1"/>
  <c r="G232" i="1" s="1"/>
  <c r="C232" i="1"/>
  <c r="G231" i="1"/>
  <c r="D231" i="1"/>
  <c r="H231" i="1" s="1"/>
  <c r="C231" i="1"/>
  <c r="H230" i="1"/>
  <c r="G230" i="1"/>
  <c r="D230" i="1"/>
  <c r="C230" i="1"/>
  <c r="H229" i="1"/>
  <c r="D229" i="1"/>
  <c r="G229" i="1" s="1"/>
  <c r="C229" i="1"/>
  <c r="H228" i="1"/>
  <c r="G228" i="1"/>
  <c r="D228" i="1"/>
  <c r="C228" i="1"/>
  <c r="D227" i="1"/>
  <c r="H227" i="1" s="1"/>
  <c r="C227" i="1"/>
  <c r="H226" i="1"/>
  <c r="D226" i="1"/>
  <c r="G226" i="1" s="1"/>
  <c r="C226" i="1"/>
  <c r="H225" i="1"/>
  <c r="D225" i="1"/>
  <c r="G225" i="1" s="1"/>
  <c r="C225" i="1"/>
  <c r="C224" i="1"/>
  <c r="D223" i="1"/>
  <c r="H223" i="1" s="1"/>
  <c r="C223" i="1"/>
  <c r="G222" i="1"/>
  <c r="D222" i="1"/>
  <c r="H222" i="1" s="1"/>
  <c r="C222" i="1"/>
  <c r="D221" i="1"/>
  <c r="H221" i="1" s="1"/>
  <c r="C221" i="1"/>
  <c r="D219" i="1"/>
  <c r="H219" i="1" s="1"/>
  <c r="C219" i="1"/>
  <c r="G218" i="1"/>
  <c r="D218" i="1"/>
  <c r="H218" i="1" s="1"/>
  <c r="C218" i="1"/>
  <c r="H217" i="1"/>
  <c r="G217" i="1"/>
  <c r="D217" i="1"/>
  <c r="C217" i="1"/>
  <c r="H216" i="1"/>
  <c r="D216" i="1"/>
  <c r="G216" i="1" s="1"/>
  <c r="C216" i="1"/>
  <c r="D215" i="1"/>
  <c r="H215" i="1" s="1"/>
  <c r="C215" i="1"/>
  <c r="H214" i="1"/>
  <c r="D214" i="1"/>
  <c r="G214" i="1" s="1"/>
  <c r="C214" i="1"/>
  <c r="D213" i="1"/>
  <c r="H213" i="1" s="1"/>
  <c r="C213" i="1"/>
  <c r="D212" i="1"/>
  <c r="G212" i="1" s="1"/>
  <c r="C212" i="1"/>
  <c r="C211" i="1"/>
  <c r="G210" i="1"/>
  <c r="D210" i="1"/>
  <c r="H210" i="1" s="1"/>
  <c r="C210" i="1"/>
  <c r="D209" i="1"/>
  <c r="H209" i="1" s="1"/>
  <c r="C209" i="1"/>
  <c r="D208" i="1"/>
  <c r="H208" i="1" s="1"/>
  <c r="C208" i="1"/>
  <c r="D207" i="1"/>
  <c r="H207" i="1" s="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G190" i="1"/>
  <c r="D190" i="1"/>
  <c r="H190" i="1" s="1"/>
  <c r="C190" i="1"/>
  <c r="D189" i="1"/>
  <c r="H189" i="1" s="1"/>
  <c r="C189" i="1"/>
  <c r="G188" i="1"/>
  <c r="D188" i="1"/>
  <c r="H188" i="1" s="1"/>
  <c r="C188" i="1"/>
  <c r="H187" i="1"/>
  <c r="D187" i="1"/>
  <c r="G187" i="1" s="1"/>
  <c r="C187" i="1"/>
  <c r="G186" i="1"/>
  <c r="D186" i="1"/>
  <c r="H186" i="1" s="1"/>
  <c r="C186" i="1"/>
  <c r="H185" i="1"/>
  <c r="G185" i="1"/>
  <c r="D185" i="1"/>
  <c r="C185" i="1"/>
  <c r="D184" i="1"/>
  <c r="H184" i="1" s="1"/>
  <c r="C184" i="1"/>
  <c r="G183" i="1"/>
  <c r="D183" i="1"/>
  <c r="H183" i="1" s="1"/>
  <c r="C183" i="1"/>
  <c r="D182" i="1"/>
  <c r="H182" i="1" s="1"/>
  <c r="C182" i="1"/>
  <c r="H181" i="1"/>
  <c r="D181" i="1"/>
  <c r="G181" i="1" s="1"/>
  <c r="C181" i="1"/>
  <c r="D180" i="1"/>
  <c r="H180" i="1" s="1"/>
  <c r="C180" i="1"/>
  <c r="D179" i="1"/>
  <c r="H179" i="1" s="1"/>
  <c r="C179" i="1"/>
  <c r="H178" i="1"/>
  <c r="G178" i="1"/>
  <c r="D178" i="1"/>
  <c r="C178" i="1"/>
  <c r="D177" i="1"/>
  <c r="H177" i="1" s="1"/>
  <c r="C177" i="1"/>
  <c r="D176" i="1"/>
  <c r="H176" i="1" s="1"/>
  <c r="C176" i="1"/>
  <c r="D175" i="1"/>
  <c r="H175" i="1" s="1"/>
  <c r="C175" i="1"/>
  <c r="D174" i="1"/>
  <c r="H174" i="1" s="1"/>
  <c r="C174" i="1"/>
  <c r="C173" i="1"/>
  <c r="H172" i="1"/>
  <c r="G172" i="1"/>
  <c r="D172" i="1"/>
  <c r="C172" i="1"/>
  <c r="D171" i="1"/>
  <c r="H171" i="1" s="1"/>
  <c r="C171" i="1"/>
  <c r="H170" i="1"/>
  <c r="G170" i="1"/>
  <c r="D170" i="1"/>
  <c r="C170" i="1"/>
  <c r="D169" i="1"/>
  <c r="H169" i="1" s="1"/>
  <c r="C169" i="1"/>
  <c r="H168" i="1"/>
  <c r="G168" i="1"/>
  <c r="D168" i="1"/>
  <c r="C168" i="1"/>
  <c r="D167" i="1"/>
  <c r="H167" i="1" s="1"/>
  <c r="C167" i="1"/>
  <c r="H166" i="1"/>
  <c r="D166" i="1"/>
  <c r="G166" i="1" s="1"/>
  <c r="C166" i="1"/>
  <c r="D165" i="1"/>
  <c r="H165" i="1" s="1"/>
  <c r="C165" i="1"/>
  <c r="D164" i="1"/>
  <c r="H164" i="1" s="1"/>
  <c r="C164" i="1"/>
  <c r="D163" i="1"/>
  <c r="H163" i="1" s="1"/>
  <c r="C163" i="1"/>
  <c r="H162" i="1"/>
  <c r="D162" i="1"/>
  <c r="G162" i="1" s="1"/>
  <c r="C162" i="1"/>
  <c r="D161" i="1"/>
  <c r="H161" i="1" s="1"/>
  <c r="C161" i="1"/>
  <c r="C160" i="1"/>
  <c r="H158" i="1"/>
  <c r="D158" i="1"/>
  <c r="G158" i="1" s="1"/>
  <c r="C158" i="1"/>
  <c r="D157" i="1"/>
  <c r="H157" i="1" s="1"/>
  <c r="C157" i="1"/>
  <c r="H156" i="1"/>
  <c r="G156" i="1"/>
  <c r="D156" i="1"/>
  <c r="C156" i="1"/>
  <c r="C155" i="1"/>
  <c r="H154" i="1"/>
  <c r="G154" i="1"/>
  <c r="D154" i="1"/>
  <c r="C154" i="1"/>
  <c r="H153" i="1"/>
  <c r="G153" i="1"/>
  <c r="D153" i="1"/>
  <c r="C153" i="1"/>
  <c r="H152" i="1"/>
  <c r="G152" i="1"/>
  <c r="D152" i="1"/>
  <c r="C152" i="1"/>
  <c r="H151" i="1"/>
  <c r="G151" i="1"/>
  <c r="D151" i="1"/>
  <c r="C151" i="1"/>
  <c r="D150" i="1"/>
  <c r="H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H118" i="1" s="1"/>
  <c r="C118" i="1"/>
  <c r="G117" i="1"/>
  <c r="D117" i="1"/>
  <c r="H117" i="1" s="1"/>
  <c r="C117" i="1"/>
  <c r="C116" i="1"/>
  <c r="H115" i="1"/>
  <c r="G115" i="1"/>
  <c r="D115" i="1"/>
  <c r="C115" i="1"/>
  <c r="H114" i="1"/>
  <c r="G114" i="1"/>
  <c r="D114" i="1"/>
  <c r="C114" i="1"/>
  <c r="G113" i="1"/>
  <c r="D113" i="1"/>
  <c r="H113" i="1" s="1"/>
  <c r="C113" i="1"/>
  <c r="H112" i="1"/>
  <c r="G112" i="1"/>
  <c r="D112" i="1"/>
  <c r="C112" i="1"/>
  <c r="G111" i="1"/>
  <c r="D111" i="1"/>
  <c r="H111" i="1" s="1"/>
  <c r="C111" i="1"/>
  <c r="H110" i="1"/>
  <c r="D110" i="1"/>
  <c r="G110" i="1" s="1"/>
  <c r="C110" i="1"/>
  <c r="H109" i="1"/>
  <c r="G109" i="1"/>
  <c r="D109" i="1"/>
  <c r="C109" i="1"/>
  <c r="D108" i="1"/>
  <c r="G108" i="1" s="1"/>
  <c r="C108" i="1"/>
  <c r="H107" i="1"/>
  <c r="G107" i="1"/>
  <c r="D107" i="1"/>
  <c r="C107" i="1"/>
  <c r="H106" i="1"/>
  <c r="G106" i="1"/>
  <c r="D106" i="1"/>
  <c r="C106" i="1"/>
  <c r="H105" i="1"/>
  <c r="G105" i="1"/>
  <c r="D105" i="1"/>
  <c r="C105" i="1"/>
  <c r="D104" i="1"/>
  <c r="H104" i="1" s="1"/>
  <c r="C104" i="1"/>
  <c r="G103"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D90" i="1"/>
  <c r="G90" i="1" s="1"/>
  <c r="C90" i="1"/>
  <c r="D89" i="1"/>
  <c r="H89" i="1" s="1"/>
  <c r="C89" i="1"/>
  <c r="D88" i="1"/>
  <c r="H88" i="1" s="1"/>
  <c r="C88" i="1"/>
  <c r="D87" i="1"/>
  <c r="H87" i="1" s="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G70"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D57" i="1"/>
  <c r="G57" i="1" s="1"/>
  <c r="C57" i="1"/>
  <c r="G56" i="1"/>
  <c r="D56" i="1"/>
  <c r="H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G23" i="1"/>
  <c r="D23" i="1"/>
  <c r="H23" i="1" s="1"/>
  <c r="C23" i="1"/>
  <c r="H22" i="1"/>
  <c r="G22" i="1"/>
  <c r="D22" i="1"/>
  <c r="C22" i="1"/>
  <c r="H21" i="1"/>
  <c r="G21" i="1"/>
  <c r="D21" i="1"/>
  <c r="C21" i="1"/>
  <c r="H20" i="1"/>
  <c r="G20" i="1"/>
  <c r="D20" i="1"/>
  <c r="C20" i="1"/>
  <c r="G19"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D12" i="1"/>
  <c r="G12" i="1" s="1"/>
  <c r="C12" i="1"/>
  <c r="G11" i="1"/>
  <c r="D11" i="1"/>
  <c r="H11" i="1" s="1"/>
  <c r="C11" i="1"/>
  <c r="H10" i="1"/>
  <c r="G10" i="1"/>
  <c r="D10" i="1"/>
  <c r="C10" i="1"/>
  <c r="D9" i="1"/>
  <c r="H9" i="1" s="1"/>
  <c r="C9" i="1"/>
  <c r="H8" i="1"/>
  <c r="G8" i="1"/>
  <c r="D8" i="1"/>
  <c r="C8" i="1"/>
  <c r="D7" i="1"/>
  <c r="H7" i="1" s="1"/>
  <c r="C7" i="1"/>
  <c r="D6" i="1"/>
  <c r="H6" i="1" s="1"/>
  <c r="C6" i="1"/>
  <c r="G5" i="1"/>
  <c r="D5" i="1"/>
  <c r="H5" i="1" s="1"/>
  <c r="C5" i="1"/>
  <c r="C4" i="1"/>
  <c r="C3" i="1"/>
  <c r="H646" i="1" l="1"/>
  <c r="E22" i="9"/>
  <c r="B22" i="9" s="1"/>
  <c r="H648" i="1"/>
  <c r="G1236" i="1"/>
  <c r="I31" i="3"/>
  <c r="D1470" i="1"/>
  <c r="G1470" i="1" s="1"/>
  <c r="H1451" i="1"/>
  <c r="D1438" i="1"/>
  <c r="H1229" i="1"/>
  <c r="D1227" i="1"/>
  <c r="G1227" i="1" s="1"/>
  <c r="E245" i="5"/>
  <c r="D1222" i="1" s="1"/>
  <c r="E282" i="9"/>
  <c r="E284" i="9"/>
  <c r="B284" i="9" s="1"/>
  <c r="G1226" i="1"/>
  <c r="H1225" i="1"/>
  <c r="E283" i="9"/>
  <c r="B283" i="9" s="1"/>
  <c r="D1223" i="1"/>
  <c r="G1223" i="1" s="1"/>
  <c r="D1023" i="1"/>
  <c r="H1023" i="1" s="1"/>
  <c r="G1018" i="1"/>
  <c r="H405" i="1"/>
  <c r="E643" i="4"/>
  <c r="D637" i="1" s="1"/>
  <c r="H637" i="1" s="1"/>
  <c r="H288" i="1"/>
  <c r="J1471" i="1"/>
  <c r="C1469" i="1"/>
  <c r="G1469" i="1" s="1"/>
  <c r="H31" i="3"/>
  <c r="H1471" i="1"/>
  <c r="H1469" i="1"/>
  <c r="G1451" i="1"/>
  <c r="H1445" i="1"/>
  <c r="J1445" i="1"/>
  <c r="G1445" i="1"/>
  <c r="G1437" i="1"/>
  <c r="H1437" i="1"/>
  <c r="C1438" i="1"/>
  <c r="E32" i="9"/>
  <c r="B32" i="9" s="1"/>
  <c r="E33" i="9"/>
  <c r="B33" i="9" s="1"/>
  <c r="H236" i="1"/>
  <c r="G237" i="1"/>
  <c r="E12" i="5"/>
  <c r="D990" i="1" s="1"/>
  <c r="G990" i="1" s="1"/>
  <c r="F215" i="9"/>
  <c r="B215" i="9" s="1"/>
  <c r="H1277" i="1"/>
  <c r="H1265" i="1"/>
  <c r="H1249" i="1"/>
  <c r="H1233" i="1"/>
  <c r="E238" i="5"/>
  <c r="D1215" i="1" s="1"/>
  <c r="H1215" i="1" s="1"/>
  <c r="F239" i="5"/>
  <c r="G1166" i="1"/>
  <c r="D1154" i="1"/>
  <c r="H1154" i="1" s="1"/>
  <c r="F177" i="5"/>
  <c r="G1160" i="1"/>
  <c r="G1157" i="1"/>
  <c r="F180" i="5"/>
  <c r="H1155" i="1"/>
  <c r="G1156" i="1"/>
  <c r="F170" i="5"/>
  <c r="G1151" i="1"/>
  <c r="F164" i="5"/>
  <c r="G1142" i="1"/>
  <c r="H1141" i="1"/>
  <c r="E287" i="9"/>
  <c r="B287" i="9" s="1"/>
  <c r="H1129" i="1"/>
  <c r="G1130" i="1"/>
  <c r="G1136" i="1"/>
  <c r="H1125" i="1"/>
  <c r="H1113" i="1"/>
  <c r="G1064" i="1"/>
  <c r="E286" i="9"/>
  <c r="B286" i="9" s="1"/>
  <c r="F69" i="5"/>
  <c r="G1048" i="1"/>
  <c r="G1034" i="1"/>
  <c r="F56" i="5"/>
  <c r="H1035" i="1"/>
  <c r="G1031" i="1"/>
  <c r="G1028" i="1"/>
  <c r="G1025" i="1"/>
  <c r="G1022" i="1"/>
  <c r="H1013" i="1"/>
  <c r="H1007" i="1"/>
  <c r="G1012" i="1"/>
  <c r="G1006" i="1"/>
  <c r="H1003" i="1"/>
  <c r="D997" i="1"/>
  <c r="G997" i="1" s="1"/>
  <c r="F19" i="5"/>
  <c r="G1002" i="1"/>
  <c r="G995" i="1"/>
  <c r="G1576" i="1"/>
  <c r="H1569" i="1"/>
  <c r="G1555" i="1"/>
  <c r="H1555" i="1"/>
  <c r="G1552" i="1"/>
  <c r="G1536" i="1"/>
  <c r="G1532" i="1"/>
  <c r="H1533" i="1"/>
  <c r="H1511" i="1"/>
  <c r="G1511" i="1"/>
  <c r="H1499" i="1"/>
  <c r="G1499" i="1"/>
  <c r="C1501" i="1"/>
  <c r="G1504" i="1"/>
  <c r="G1508" i="1"/>
  <c r="G1502" i="1"/>
  <c r="H1505" i="1"/>
  <c r="H1509" i="1"/>
  <c r="G1506" i="1"/>
  <c r="G1483" i="1"/>
  <c r="G1490" i="1"/>
  <c r="G1492" i="1"/>
  <c r="H1423" i="1"/>
  <c r="G1432" i="1"/>
  <c r="F122" i="6"/>
  <c r="H1417" i="1"/>
  <c r="G1412" i="1"/>
  <c r="H1413" i="1"/>
  <c r="H1409" i="1"/>
  <c r="F115" i="6"/>
  <c r="H1405" i="1"/>
  <c r="H1403" i="1"/>
  <c r="G1376" i="1"/>
  <c r="G1381" i="1"/>
  <c r="G1371" i="1"/>
  <c r="H1354" i="1"/>
  <c r="E35" i="6"/>
  <c r="D1329" i="1" s="1"/>
  <c r="G1344" i="1"/>
  <c r="G1347" i="1"/>
  <c r="F43" i="6"/>
  <c r="H1337" i="1"/>
  <c r="H1333" i="1"/>
  <c r="G1324" i="1"/>
  <c r="G1322" i="1"/>
  <c r="H1313" i="1"/>
  <c r="G1308" i="1"/>
  <c r="G1300" i="1"/>
  <c r="H1301" i="1"/>
  <c r="E300" i="9"/>
  <c r="B300" i="9" s="1"/>
  <c r="E303" i="9"/>
  <c r="B303" i="9" s="1"/>
  <c r="E144" i="9"/>
  <c r="B144" i="9" s="1"/>
  <c r="G817" i="1"/>
  <c r="G756" i="1"/>
  <c r="E58" i="9"/>
  <c r="B58" i="9" s="1"/>
  <c r="G715" i="1"/>
  <c r="E42" i="9"/>
  <c r="B42" i="9" s="1"/>
  <c r="G711" i="1"/>
  <c r="G687" i="1"/>
  <c r="G657" i="1"/>
  <c r="G656" i="1"/>
  <c r="G655" i="1"/>
  <c r="E26" i="9"/>
  <c r="B26" i="9" s="1"/>
  <c r="G649" i="1"/>
  <c r="G648" i="1"/>
  <c r="G647" i="1"/>
  <c r="G646" i="1"/>
  <c r="E275" i="9"/>
  <c r="B275" i="9" s="1"/>
  <c r="G643" i="1"/>
  <c r="G645" i="1"/>
  <c r="F652" i="4"/>
  <c r="G642" i="1"/>
  <c r="D411" i="1"/>
  <c r="G411" i="1" s="1"/>
  <c r="G412" i="1"/>
  <c r="G599" i="1"/>
  <c r="H386" i="1"/>
  <c r="G389" i="1"/>
  <c r="F391" i="4"/>
  <c r="G369" i="1"/>
  <c r="H366" i="1"/>
  <c r="G364" i="1"/>
  <c r="H364" i="1"/>
  <c r="G365" i="1"/>
  <c r="F369" i="4"/>
  <c r="G361" i="1"/>
  <c r="E363" i="4"/>
  <c r="D358" i="1" s="1"/>
  <c r="G357" i="1"/>
  <c r="G355" i="1"/>
  <c r="H351" i="1"/>
  <c r="G351" i="1"/>
  <c r="G347" i="1"/>
  <c r="H339" i="1"/>
  <c r="G339" i="1"/>
  <c r="H334" i="1"/>
  <c r="G337" i="1"/>
  <c r="G335" i="1"/>
  <c r="H330" i="1"/>
  <c r="H326" i="1"/>
  <c r="H328" i="1"/>
  <c r="G321" i="1"/>
  <c r="H321" i="1"/>
  <c r="G323" i="1"/>
  <c r="G319" i="1"/>
  <c r="G312" i="1"/>
  <c r="H312" i="1"/>
  <c r="G313" i="1"/>
  <c r="G307" i="1"/>
  <c r="G305" i="1"/>
  <c r="G303" i="1"/>
  <c r="D299" i="1"/>
  <c r="H299" i="1" s="1"/>
  <c r="G302" i="1"/>
  <c r="G301" i="1"/>
  <c r="G298" i="1"/>
  <c r="G297" i="1"/>
  <c r="G295" i="1"/>
  <c r="H413" i="1"/>
  <c r="G413" i="1"/>
  <c r="G290" i="1"/>
  <c r="G289" i="1"/>
  <c r="G637" i="1"/>
  <c r="H283" i="1"/>
  <c r="G284" i="1"/>
  <c r="E74" i="9"/>
  <c r="B74" i="9" s="1"/>
  <c r="E73" i="9"/>
  <c r="B73" i="9" s="1"/>
  <c r="E72" i="9"/>
  <c r="B72" i="9" s="1"/>
  <c r="G275" i="1"/>
  <c r="H269" i="1"/>
  <c r="G272" i="1"/>
  <c r="G268" i="1"/>
  <c r="G266" i="1"/>
  <c r="H264" i="1"/>
  <c r="E263" i="4"/>
  <c r="D259" i="1" s="1"/>
  <c r="G259" i="1" s="1"/>
  <c r="G262" i="1"/>
  <c r="D260" i="1"/>
  <c r="F264" i="4"/>
  <c r="E69" i="9"/>
  <c r="B69" i="9" s="1"/>
  <c r="E252" i="4"/>
  <c r="D248" i="1" s="1"/>
  <c r="F259" i="4"/>
  <c r="G251" i="1"/>
  <c r="G249" i="1"/>
  <c r="G250" i="1"/>
  <c r="H243" i="1"/>
  <c r="G244" i="1"/>
  <c r="H240" i="1"/>
  <c r="G240" i="1"/>
  <c r="G242" i="1"/>
  <c r="E65" i="9"/>
  <c r="B65" i="9" s="1"/>
  <c r="G241" i="1"/>
  <c r="F240" i="4"/>
  <c r="G239" i="1"/>
  <c r="G235" i="1"/>
  <c r="H232" i="1"/>
  <c r="G233" i="1"/>
  <c r="E61" i="9"/>
  <c r="B61" i="9" s="1"/>
  <c r="G227" i="1"/>
  <c r="G224" i="1"/>
  <c r="G223" i="1"/>
  <c r="G221" i="1"/>
  <c r="E224" i="4"/>
  <c r="D220" i="1" s="1"/>
  <c r="G219" i="1"/>
  <c r="D211" i="1"/>
  <c r="H211" i="1" s="1"/>
  <c r="G215" i="1"/>
  <c r="H212" i="1"/>
  <c r="G213" i="1"/>
  <c r="F225" i="9"/>
  <c r="B225" i="9" s="1"/>
  <c r="G209" i="1"/>
  <c r="G208" i="1"/>
  <c r="H192" i="1"/>
  <c r="G192" i="1"/>
  <c r="G207" i="1"/>
  <c r="D206" i="1"/>
  <c r="F210" i="4"/>
  <c r="G191" i="1"/>
  <c r="G189" i="1"/>
  <c r="F223" i="9"/>
  <c r="B223" i="9" s="1"/>
  <c r="G184" i="1"/>
  <c r="G182" i="1"/>
  <c r="G180" i="1"/>
  <c r="B219" i="9"/>
  <c r="G179" i="1"/>
  <c r="G177" i="1"/>
  <c r="F177" i="4"/>
  <c r="G176" i="1"/>
  <c r="G175" i="1"/>
  <c r="G174" i="1"/>
  <c r="G173" i="1"/>
  <c r="G171" i="1"/>
  <c r="G165" i="1"/>
  <c r="G169" i="1"/>
  <c r="G167" i="1"/>
  <c r="G164" i="1"/>
  <c r="G160" i="1"/>
  <c r="H160" i="1"/>
  <c r="G163" i="1"/>
  <c r="E41" i="9"/>
  <c r="B41" i="9" s="1"/>
  <c r="G161" i="1"/>
  <c r="D155" i="1"/>
  <c r="G157" i="1"/>
  <c r="E152" i="4"/>
  <c r="D148" i="1" s="1"/>
  <c r="H148" i="1" s="1"/>
  <c r="F218" i="9"/>
  <c r="B218" i="9" s="1"/>
  <c r="G150" i="1"/>
  <c r="F153" i="4"/>
  <c r="D149" i="1"/>
  <c r="G118" i="1"/>
  <c r="D116" i="1"/>
  <c r="F120" i="4"/>
  <c r="H108" i="1"/>
  <c r="F217" i="9"/>
  <c r="B217" i="9" s="1"/>
  <c r="G104" i="1"/>
  <c r="G89" i="1"/>
  <c r="G87" i="1"/>
  <c r="E82" i="4"/>
  <c r="D78" i="1" s="1"/>
  <c r="G88" i="1"/>
  <c r="H79" i="1"/>
  <c r="H81" i="1"/>
  <c r="E34" i="9"/>
  <c r="B34" i="9" s="1"/>
  <c r="F59" i="4"/>
  <c r="G55" i="1"/>
  <c r="G9" i="1"/>
  <c r="G7" i="1"/>
  <c r="G4" i="1"/>
  <c r="H4" i="1"/>
  <c r="G6" i="1"/>
  <c r="E27" i="9"/>
  <c r="B27" i="9" s="1"/>
  <c r="E296" i="9"/>
  <c r="B296" i="9" s="1"/>
  <c r="E294" i="9"/>
  <c r="B294" i="9" s="1"/>
  <c r="E293" i="9"/>
  <c r="B293" i="9" s="1"/>
  <c r="E298" i="9"/>
  <c r="B298" i="9" s="1"/>
  <c r="E288" i="9"/>
  <c r="B288" i="9" s="1"/>
  <c r="G955" i="1"/>
  <c r="H957" i="1"/>
  <c r="H960" i="1"/>
  <c r="G964" i="1"/>
  <c r="G971" i="1"/>
  <c r="H973" i="1"/>
  <c r="H976" i="1"/>
  <c r="G980" i="1"/>
  <c r="G987" i="1"/>
  <c r="H989" i="1"/>
  <c r="H992" i="1"/>
  <c r="H999" i="1"/>
  <c r="H1009" i="1"/>
  <c r="H1025" i="1"/>
  <c r="H1031" i="1"/>
  <c r="G1059" i="1"/>
  <c r="H1081" i="1"/>
  <c r="G1119" i="1"/>
  <c r="G1163" i="1"/>
  <c r="H1163" i="1"/>
  <c r="H958" i="1"/>
  <c r="H974" i="1"/>
  <c r="G1010" i="1"/>
  <c r="G1054" i="1"/>
  <c r="G1057" i="1"/>
  <c r="H1063" i="1"/>
  <c r="G1077" i="1"/>
  <c r="G1116" i="1"/>
  <c r="G1148" i="1"/>
  <c r="H1185" i="1"/>
  <c r="G1185" i="1"/>
  <c r="H1216" i="1"/>
  <c r="H954" i="1"/>
  <c r="G958" i="1"/>
  <c r="G965" i="1"/>
  <c r="H970" i="1"/>
  <c r="G974" i="1"/>
  <c r="G981" i="1"/>
  <c r="H986" i="1"/>
  <c r="G998" i="1"/>
  <c r="G1008" i="1"/>
  <c r="G1013" i="1"/>
  <c r="G1021" i="1"/>
  <c r="G1029" i="1"/>
  <c r="H1047" i="1"/>
  <c r="G1049" i="1"/>
  <c r="G1061" i="1"/>
  <c r="H1071" i="1"/>
  <c r="H1077" i="1"/>
  <c r="H1097" i="1"/>
  <c r="G1100" i="1"/>
  <c r="G1103" i="1"/>
  <c r="H1109" i="1"/>
  <c r="G1117" i="1"/>
  <c r="H1117" i="1"/>
  <c r="G1149" i="1"/>
  <c r="H1149" i="1"/>
  <c r="G956" i="1"/>
  <c r="G963" i="1"/>
  <c r="H968" i="1"/>
  <c r="G972" i="1"/>
  <c r="G979" i="1"/>
  <c r="G988" i="1"/>
  <c r="H1001" i="1"/>
  <c r="G1003" i="1"/>
  <c r="G1011" i="1"/>
  <c r="G1024" i="1"/>
  <c r="G1027" i="1"/>
  <c r="H1033" i="1"/>
  <c r="G1035" i="1"/>
  <c r="G1091" i="1"/>
  <c r="H1123" i="1"/>
  <c r="G1132" i="1"/>
  <c r="G1167" i="1"/>
  <c r="H1201" i="1"/>
  <c r="G1201" i="1"/>
  <c r="H966" i="1"/>
  <c r="H982" i="1"/>
  <c r="G996" i="1"/>
  <c r="H1017" i="1"/>
  <c r="G1086" i="1"/>
  <c r="G1089" i="1"/>
  <c r="H1095" i="1"/>
  <c r="G1107" i="1"/>
  <c r="G1139" i="1"/>
  <c r="G1165" i="1"/>
  <c r="H1171" i="1"/>
  <c r="H1224" i="1"/>
  <c r="G1224" i="1"/>
  <c r="G1133" i="1"/>
  <c r="H1133" i="1"/>
  <c r="H962" i="1"/>
  <c r="G966" i="1"/>
  <c r="H978" i="1"/>
  <c r="G982" i="1"/>
  <c r="G994" i="1"/>
  <c r="H996" i="1"/>
  <c r="G1015" i="1"/>
  <c r="G1017" i="1"/>
  <c r="H1067" i="1"/>
  <c r="G1070" i="1"/>
  <c r="G1073" i="1"/>
  <c r="H1079" i="1"/>
  <c r="G1093" i="1"/>
  <c r="H1101" i="1"/>
  <c r="H1107" i="1"/>
  <c r="G1121" i="1"/>
  <c r="H1139" i="1"/>
  <c r="G1169" i="1"/>
  <c r="H1221" i="1"/>
  <c r="G1221" i="1"/>
  <c r="H1179" i="1"/>
  <c r="H1195" i="1"/>
  <c r="H1482" i="1"/>
  <c r="G1482" i="1"/>
  <c r="G1531" i="1"/>
  <c r="H1531" i="1"/>
  <c r="G1026" i="1"/>
  <c r="G1042" i="1"/>
  <c r="G1056" i="1"/>
  <c r="G1072" i="1"/>
  <c r="G1088" i="1"/>
  <c r="G1102" i="1"/>
  <c r="G1118" i="1"/>
  <c r="G1134" i="1"/>
  <c r="G1150" i="1"/>
  <c r="G1164" i="1"/>
  <c r="G1180" i="1"/>
  <c r="G1196" i="1"/>
  <c r="H1232" i="1"/>
  <c r="G1274" i="1"/>
  <c r="G1282" i="1"/>
  <c r="G1349" i="1"/>
  <c r="H1349" i="1"/>
  <c r="H1382" i="1"/>
  <c r="H1546" i="1"/>
  <c r="G1546" i="1"/>
  <c r="G1565" i="1"/>
  <c r="H1565" i="1"/>
  <c r="H1271" i="1"/>
  <c r="G1271" i="1"/>
  <c r="H1280" i="1"/>
  <c r="G1280" i="1"/>
  <c r="H1358" i="1"/>
  <c r="G1358" i="1"/>
  <c r="H1390" i="1"/>
  <c r="G1390" i="1"/>
  <c r="H1399" i="1"/>
  <c r="G1399" i="1"/>
  <c r="H1415" i="1"/>
  <c r="G1415" i="1"/>
  <c r="E7" i="4"/>
  <c r="F8" i="4"/>
  <c r="H1289" i="1"/>
  <c r="G1289" i="1"/>
  <c r="H1442" i="1"/>
  <c r="J1442" i="1"/>
  <c r="G1442" i="1"/>
  <c r="I1442" i="1" s="1"/>
  <c r="G1561" i="1"/>
  <c r="H1561" i="1"/>
  <c r="G1004" i="1"/>
  <c r="G1020" i="1"/>
  <c r="G1036" i="1"/>
  <c r="G1050" i="1"/>
  <c r="G1066" i="1"/>
  <c r="G1082" i="1"/>
  <c r="G1128" i="1"/>
  <c r="G1144" i="1"/>
  <c r="G1158" i="1"/>
  <c r="G1174" i="1"/>
  <c r="G1190" i="1"/>
  <c r="G1206" i="1"/>
  <c r="H1219" i="1"/>
  <c r="G1219" i="1"/>
  <c r="G1230" i="1"/>
  <c r="H1246" i="1"/>
  <c r="G1249" i="1"/>
  <c r="G1257" i="1"/>
  <c r="G1277" i="1"/>
  <c r="G1365" i="1"/>
  <c r="H1365" i="1"/>
  <c r="H1406" i="1"/>
  <c r="G1406" i="1"/>
  <c r="H1422" i="1"/>
  <c r="G1422" i="1"/>
  <c r="H1431" i="1"/>
  <c r="G1431" i="1"/>
  <c r="H1543" i="1"/>
  <c r="G1543" i="1"/>
  <c r="G1241" i="1"/>
  <c r="H1255" i="1"/>
  <c r="G1255" i="1"/>
  <c r="G1000" i="1"/>
  <c r="G1016" i="1"/>
  <c r="G1032" i="1"/>
  <c r="G1062" i="1"/>
  <c r="G1078" i="1"/>
  <c r="G1094" i="1"/>
  <c r="G1108" i="1"/>
  <c r="G1140" i="1"/>
  <c r="G1154" i="1"/>
  <c r="G1170" i="1"/>
  <c r="G1186" i="1"/>
  <c r="G1202" i="1"/>
  <c r="H1211" i="1"/>
  <c r="H1230" i="1"/>
  <c r="G1233" i="1"/>
  <c r="H1239" i="1"/>
  <c r="G1239" i="1"/>
  <c r="G1242" i="1"/>
  <c r="G1244" i="1"/>
  <c r="H1264" i="1"/>
  <c r="G1264" i="1"/>
  <c r="G1272" i="1"/>
  <c r="G1281" i="1"/>
  <c r="G1284" i="1"/>
  <c r="H1287" i="1"/>
  <c r="G1287" i="1"/>
  <c r="H1296" i="1"/>
  <c r="G1296" i="1"/>
  <c r="H1353" i="1"/>
  <c r="H1362" i="1"/>
  <c r="G1394" i="1"/>
  <c r="I1467" i="1"/>
  <c r="H1554" i="1"/>
  <c r="G1554" i="1"/>
  <c r="H1558" i="1"/>
  <c r="G1558" i="1"/>
  <c r="G1014" i="1"/>
  <c r="G1030" i="1"/>
  <c r="G1060" i="1"/>
  <c r="G1076" i="1"/>
  <c r="G1092" i="1"/>
  <c r="G1106" i="1"/>
  <c r="G1122" i="1"/>
  <c r="G1138" i="1"/>
  <c r="G1168" i="1"/>
  <c r="G1184" i="1"/>
  <c r="G1200" i="1"/>
  <c r="G1212" i="1"/>
  <c r="G1217" i="1"/>
  <c r="G1225" i="1"/>
  <c r="H1248" i="1"/>
  <c r="G1270" i="1"/>
  <c r="H1273" i="1"/>
  <c r="G1273" i="1"/>
  <c r="H1278" i="1"/>
  <c r="G1369" i="1"/>
  <c r="H1369" i="1"/>
  <c r="H1378" i="1"/>
  <c r="G1378" i="1"/>
  <c r="J1440" i="1"/>
  <c r="G1440" i="1"/>
  <c r="G1535" i="1"/>
  <c r="H1535" i="1"/>
  <c r="E163" i="4"/>
  <c r="F164" i="4"/>
  <c r="G1231" i="1"/>
  <c r="G1247" i="1"/>
  <c r="G1263" i="1"/>
  <c r="G1279" i="1"/>
  <c r="G1295" i="1"/>
  <c r="H1355" i="1"/>
  <c r="H1371" i="1"/>
  <c r="G1385" i="1"/>
  <c r="G1401" i="1"/>
  <c r="G1417" i="1"/>
  <c r="G1433" i="1"/>
  <c r="H1444" i="1"/>
  <c r="G1444" i="1"/>
  <c r="I1444" i="1" s="1"/>
  <c r="J1444" i="1"/>
  <c r="J1449" i="1"/>
  <c r="G1454" i="1"/>
  <c r="H1454" i="1"/>
  <c r="G1456" i="1"/>
  <c r="I1456" i="1" s="1"/>
  <c r="J1456" i="1"/>
  <c r="I1458" i="1"/>
  <c r="G1464" i="1"/>
  <c r="I1464" i="1" s="1"/>
  <c r="J1464" i="1"/>
  <c r="J1467" i="1"/>
  <c r="H1550" i="1"/>
  <c r="G1550" i="1"/>
  <c r="H1578" i="1"/>
  <c r="G1578" i="1"/>
  <c r="G21" i="9"/>
  <c r="H21" i="9"/>
  <c r="F78" i="5"/>
  <c r="F134" i="5"/>
  <c r="G1466" i="1"/>
  <c r="H1466" i="1"/>
  <c r="J1466" i="1"/>
  <c r="G1474" i="1"/>
  <c r="J1474" i="1"/>
  <c r="H1566" i="1"/>
  <c r="G1566" i="1"/>
  <c r="H1570" i="1"/>
  <c r="G1570" i="1"/>
  <c r="F188" i="4"/>
  <c r="E311" i="4"/>
  <c r="D306" i="1" s="1"/>
  <c r="D396" i="4"/>
  <c r="F397" i="4"/>
  <c r="F54" i="6"/>
  <c r="C1348" i="1"/>
  <c r="G1374" i="1"/>
  <c r="H1446" i="1"/>
  <c r="I1446" i="1" s="1"/>
  <c r="G1448" i="1"/>
  <c r="H1472" i="1"/>
  <c r="H1513" i="1"/>
  <c r="G1525" i="1"/>
  <c r="H1525" i="1"/>
  <c r="H1547" i="1"/>
  <c r="H1551" i="1"/>
  <c r="G1559" i="1"/>
  <c r="G1562" i="1"/>
  <c r="H1571" i="1"/>
  <c r="G1571" i="1"/>
  <c r="H1575" i="1"/>
  <c r="G1579" i="1"/>
  <c r="D252" i="4"/>
  <c r="F253" i="4"/>
  <c r="G1356" i="1"/>
  <c r="G1372" i="1"/>
  <c r="H1381" i="1"/>
  <c r="G1386" i="1"/>
  <c r="G1395" i="1"/>
  <c r="G1402" i="1"/>
  <c r="G1411" i="1"/>
  <c r="G1418" i="1"/>
  <c r="G1427" i="1"/>
  <c r="G1434" i="1"/>
  <c r="G1439" i="1"/>
  <c r="I1439" i="1" s="1"/>
  <c r="J1441" i="1"/>
  <c r="H1441" i="1"/>
  <c r="I1441" i="1" s="1"/>
  <c r="J1446" i="1"/>
  <c r="H1448" i="1"/>
  <c r="G1450" i="1"/>
  <c r="I1450" i="1" s="1"/>
  <c r="G1452" i="1"/>
  <c r="I1452" i="1" s="1"/>
  <c r="J1452" i="1"/>
  <c r="G1459" i="1"/>
  <c r="I1459" i="1" s="1"/>
  <c r="H1474" i="1"/>
  <c r="G1476" i="1"/>
  <c r="I1476" i="1" s="1"/>
  <c r="G1507" i="1"/>
  <c r="G1510" i="1"/>
  <c r="H1563" i="1"/>
  <c r="G1563" i="1"/>
  <c r="H1567" i="1"/>
  <c r="F196" i="4"/>
  <c r="H1363" i="1"/>
  <c r="H1379" i="1"/>
  <c r="G1393" i="1"/>
  <c r="G1409" i="1"/>
  <c r="G1425" i="1"/>
  <c r="G1447" i="1"/>
  <c r="H1450" i="1"/>
  <c r="H1455" i="1"/>
  <c r="I1455" i="1" s="1"/>
  <c r="H1457" i="1"/>
  <c r="I1457" i="1" s="1"/>
  <c r="J1476" i="1"/>
  <c r="G1537" i="1"/>
  <c r="H1537" i="1"/>
  <c r="G1541" i="1"/>
  <c r="H1541" i="1"/>
  <c r="D163" i="4"/>
  <c r="D151" i="4" s="1"/>
  <c r="F169" i="4"/>
  <c r="F455" i="4"/>
  <c r="D421" i="4"/>
  <c r="F617" i="4"/>
  <c r="I1449" i="1"/>
  <c r="H1538" i="1"/>
  <c r="G1538" i="1"/>
  <c r="D82" i="4"/>
  <c r="F83" i="4"/>
  <c r="G1251" i="1"/>
  <c r="G1267" i="1"/>
  <c r="G1283" i="1"/>
  <c r="H1359" i="1"/>
  <c r="H1375" i="1"/>
  <c r="G1389" i="1"/>
  <c r="G1405" i="1"/>
  <c r="G1421" i="1"/>
  <c r="H1443" i="1"/>
  <c r="I1443" i="1" s="1"/>
  <c r="H1447" i="1"/>
  <c r="J1455" i="1"/>
  <c r="J1457" i="1"/>
  <c r="J1459" i="1"/>
  <c r="H1461" i="1"/>
  <c r="I1463" i="1"/>
  <c r="I1465" i="1"/>
  <c r="G1471" i="1"/>
  <c r="G1479" i="1"/>
  <c r="I1479" i="1" s="1"/>
  <c r="J1479" i="1"/>
  <c r="H1481" i="1"/>
  <c r="G1498" i="1"/>
  <c r="G1530" i="1"/>
  <c r="H1534" i="1"/>
  <c r="G1534" i="1"/>
  <c r="G1542" i="1"/>
  <c r="H1545" i="1"/>
  <c r="G1553" i="1"/>
  <c r="H1553" i="1"/>
  <c r="G1557" i="1"/>
  <c r="H1557" i="1"/>
  <c r="D50" i="4"/>
  <c r="F124" i="4"/>
  <c r="D224" i="4"/>
  <c r="E421" i="4"/>
  <c r="H1440" i="1"/>
  <c r="G1462" i="1"/>
  <c r="I1462" i="1" s="1"/>
  <c r="G1472" i="1"/>
  <c r="I1472" i="1" s="1"/>
  <c r="G1477" i="1"/>
  <c r="I1477" i="1" s="1"/>
  <c r="C1519" i="1"/>
  <c r="E50" i="4"/>
  <c r="D46" i="1" s="1"/>
  <c r="F118" i="6"/>
  <c r="D114" i="6"/>
  <c r="E299" i="4"/>
  <c r="F300" i="4"/>
  <c r="D515" i="4"/>
  <c r="F516" i="4"/>
  <c r="D206" i="5"/>
  <c r="F207" i="5"/>
  <c r="G1468" i="1"/>
  <c r="I1468" i="1" s="1"/>
  <c r="H1574" i="1"/>
  <c r="G1574" i="1"/>
  <c r="D106" i="4"/>
  <c r="F107" i="4"/>
  <c r="D459" i="4"/>
  <c r="F460" i="4"/>
  <c r="F535" i="4"/>
  <c r="D529" i="4"/>
  <c r="E593" i="4"/>
  <c r="D587" i="1" s="1"/>
  <c r="D351" i="4"/>
  <c r="F402" i="4"/>
  <c r="E484" i="4"/>
  <c r="D478" i="1" s="1"/>
  <c r="D580" i="4"/>
  <c r="D625" i="4"/>
  <c r="F242" i="5"/>
  <c r="F13" i="6"/>
  <c r="D49" i="8"/>
  <c r="C1524" i="1" s="1"/>
  <c r="D644" i="4"/>
  <c r="E134" i="5"/>
  <c r="D1112" i="1" s="1"/>
  <c r="H1112" i="1" s="1"/>
  <c r="H308" i="9"/>
  <c r="E308" i="9" s="1"/>
  <c r="B308" i="9" s="1"/>
  <c r="E176" i="5"/>
  <c r="G310" i="9"/>
  <c r="E310" i="9" s="1"/>
  <c r="B310" i="9" s="1"/>
  <c r="F190" i="5"/>
  <c r="D42" i="8"/>
  <c r="E644" i="4"/>
  <c r="D638" i="1" s="1"/>
  <c r="D237" i="5"/>
  <c r="D89" i="6"/>
  <c r="G163" i="9"/>
  <c r="E163" i="9" s="1"/>
  <c r="B163" i="9" s="1"/>
  <c r="E351" i="4"/>
  <c r="F417" i="4"/>
  <c r="F466" i="4"/>
  <c r="E580" i="4"/>
  <c r="D574" i="1" s="1"/>
  <c r="H291" i="9"/>
  <c r="E291" i="9" s="1"/>
  <c r="B291" i="9" s="1"/>
  <c r="E146" i="5"/>
  <c r="D258" i="5"/>
  <c r="E5" i="7"/>
  <c r="F364" i="4"/>
  <c r="F418" i="4"/>
  <c r="D567" i="4"/>
  <c r="F13" i="5"/>
  <c r="G290" i="9"/>
  <c r="F88" i="5"/>
  <c r="F246" i="5"/>
  <c r="D245" i="5"/>
  <c r="D5" i="7"/>
  <c r="F8" i="5"/>
  <c r="F119" i="5"/>
  <c r="D118" i="5"/>
  <c r="D141" i="6"/>
  <c r="D35" i="6"/>
  <c r="F568" i="4"/>
  <c r="D593" i="4"/>
  <c r="E5" i="6"/>
  <c r="F129" i="6"/>
  <c r="F603" i="4"/>
  <c r="H290" i="9"/>
  <c r="F149" i="5"/>
  <c r="D176" i="5"/>
  <c r="E47" i="9"/>
  <c r="B47" i="9" s="1"/>
  <c r="B79" i="9"/>
  <c r="B118" i="9"/>
  <c r="E141" i="9"/>
  <c r="B141" i="9" s="1"/>
  <c r="E157" i="9"/>
  <c r="B157" i="9" s="1"/>
  <c r="B159" i="9"/>
  <c r="G161" i="9"/>
  <c r="E161" i="9" s="1"/>
  <c r="B161" i="9" s="1"/>
  <c r="B234" i="9"/>
  <c r="B241" i="9"/>
  <c r="B248" i="9"/>
  <c r="B255" i="9"/>
  <c r="F277" i="9"/>
  <c r="E301" i="9"/>
  <c r="B301" i="9" s="1"/>
  <c r="E45" i="9"/>
  <c r="B45" i="9" s="1"/>
  <c r="B54" i="9"/>
  <c r="B86" i="9"/>
  <c r="E109" i="9"/>
  <c r="B109" i="9" s="1"/>
  <c r="B111" i="9"/>
  <c r="E309" i="9"/>
  <c r="B309" i="9" s="1"/>
  <c r="I10" i="9"/>
  <c r="B239" i="9"/>
  <c r="F130" i="6"/>
  <c r="B46" i="9"/>
  <c r="B78" i="9"/>
  <c r="E101" i="9"/>
  <c r="B101" i="9" s="1"/>
  <c r="B103" i="9"/>
  <c r="B110" i="9"/>
  <c r="E149" i="9"/>
  <c r="B149" i="9" s="1"/>
  <c r="B151" i="9"/>
  <c r="B249" i="9"/>
  <c r="B256" i="9"/>
  <c r="B263" i="9"/>
  <c r="B282" i="9"/>
  <c r="B295" i="9"/>
  <c r="B71" i="9"/>
  <c r="B127" i="9"/>
  <c r="B63" i="9"/>
  <c r="B95" i="9"/>
  <c r="E143" i="9"/>
  <c r="B14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E166" i="9" s="1"/>
  <c r="B166"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65" i="9" s="1"/>
  <c r="B165" i="9" s="1"/>
  <c r="E55" i="9"/>
  <c r="B55" i="9" s="1"/>
  <c r="B70" i="9"/>
  <c r="B87" i="9"/>
  <c r="E117" i="9"/>
  <c r="B117" i="9" s="1"/>
  <c r="B119" i="9"/>
  <c r="B126" i="9"/>
  <c r="F226" i="9"/>
  <c r="B226" i="9" s="1"/>
  <c r="B257" i="9"/>
  <c r="B271" i="9"/>
  <c r="I1471" i="1" l="1"/>
  <c r="I1451" i="1"/>
  <c r="H1438" i="1"/>
  <c r="H1470" i="1"/>
  <c r="G1438" i="1"/>
  <c r="H1227" i="1"/>
  <c r="H1223" i="1"/>
  <c r="E237" i="5"/>
  <c r="F237" i="5" s="1"/>
  <c r="G1023" i="1"/>
  <c r="H990" i="1"/>
  <c r="E7" i="5"/>
  <c r="F7" i="5" s="1"/>
  <c r="H411" i="1"/>
  <c r="F12" i="5"/>
  <c r="F238" i="5"/>
  <c r="G1112" i="1"/>
  <c r="H997" i="1"/>
  <c r="G1501" i="1"/>
  <c r="H1501" i="1"/>
  <c r="I25" i="3"/>
  <c r="G358" i="1"/>
  <c r="H358" i="1"/>
  <c r="F363" i="4"/>
  <c r="G299" i="1"/>
  <c r="H259" i="1"/>
  <c r="F263" i="4"/>
  <c r="G260" i="1"/>
  <c r="H260" i="1"/>
  <c r="G211" i="1"/>
  <c r="H206" i="1"/>
  <c r="G206" i="1"/>
  <c r="F152" i="4"/>
  <c r="G148" i="1"/>
  <c r="H155" i="1"/>
  <c r="G155" i="1"/>
  <c r="H149" i="1"/>
  <c r="G149" i="1"/>
  <c r="H116" i="1"/>
  <c r="G116" i="1"/>
  <c r="H17" i="3"/>
  <c r="D289" i="4"/>
  <c r="C147" i="1"/>
  <c r="I34" i="3"/>
  <c r="C1517" i="1"/>
  <c r="F644" i="4"/>
  <c r="C638" i="1"/>
  <c r="F224" i="4"/>
  <c r="C220" i="1"/>
  <c r="F396" i="4"/>
  <c r="C391" i="1"/>
  <c r="F50" i="4"/>
  <c r="C46" i="1"/>
  <c r="F35" i="6"/>
  <c r="H25" i="3"/>
  <c r="C1329" i="1"/>
  <c r="G316" i="9"/>
  <c r="E316" i="9" s="1"/>
  <c r="H29" i="3"/>
  <c r="C1436" i="1"/>
  <c r="G478" i="1"/>
  <c r="H478" i="1"/>
  <c r="G311" i="9"/>
  <c r="E311" i="9" s="1"/>
  <c r="B311" i="9" s="1"/>
  <c r="F206" i="5"/>
  <c r="C1183" i="1"/>
  <c r="H1519" i="1"/>
  <c r="G1519" i="1"/>
  <c r="I1474" i="1"/>
  <c r="E151" i="4"/>
  <c r="D159" i="1"/>
  <c r="F213" i="9"/>
  <c r="F5" i="6"/>
  <c r="F245" i="5"/>
  <c r="C1222" i="1"/>
  <c r="I29" i="3"/>
  <c r="D1436" i="1"/>
  <c r="F106" i="4"/>
  <c r="C102" i="1"/>
  <c r="F484" i="4"/>
  <c r="I1448" i="1"/>
  <c r="H306" i="1"/>
  <c r="G306" i="1"/>
  <c r="E350" i="4"/>
  <c r="D346" i="1"/>
  <c r="F146" i="5"/>
  <c r="D1124" i="1"/>
  <c r="E528" i="4"/>
  <c r="F252" i="4"/>
  <c r="C248" i="1"/>
  <c r="I1466" i="1"/>
  <c r="E21" i="9"/>
  <c r="I1440" i="1"/>
  <c r="E6" i="4"/>
  <c r="F7" i="4"/>
  <c r="D3" i="1"/>
  <c r="G1215" i="1"/>
  <c r="F176" i="5"/>
  <c r="D175" i="5"/>
  <c r="H22" i="3"/>
  <c r="C1153" i="1"/>
  <c r="F258" i="5"/>
  <c r="C1235" i="1"/>
  <c r="F515" i="4"/>
  <c r="C509" i="1"/>
  <c r="H19" i="9"/>
  <c r="E19" i="9" s="1"/>
  <c r="B19" i="9" s="1"/>
  <c r="E141" i="6"/>
  <c r="G318" i="9" s="1"/>
  <c r="E318" i="9" s="1"/>
  <c r="D1299" i="1"/>
  <c r="I24" i="3"/>
  <c r="F118" i="5"/>
  <c r="C1096" i="1"/>
  <c r="E290" i="9"/>
  <c r="B290" i="9" s="1"/>
  <c r="F89" i="6"/>
  <c r="C1383" i="1"/>
  <c r="D528" i="4"/>
  <c r="F529" i="4"/>
  <c r="C523" i="1"/>
  <c r="E298" i="4"/>
  <c r="F299" i="4"/>
  <c r="D294" i="1"/>
  <c r="D43" i="8"/>
  <c r="K1451" i="9" s="1"/>
  <c r="H1524" i="1"/>
  <c r="G1524" i="1"/>
  <c r="F421" i="4"/>
  <c r="D420" i="4"/>
  <c r="C415" i="1"/>
  <c r="H28" i="3"/>
  <c r="C1435" i="1"/>
  <c r="D350" i="4"/>
  <c r="F351" i="4"/>
  <c r="C346" i="1"/>
  <c r="F593" i="4"/>
  <c r="C587" i="1"/>
  <c r="E68" i="5"/>
  <c r="E175" i="5"/>
  <c r="D1152" i="1" s="1"/>
  <c r="I22" i="3"/>
  <c r="D1153" i="1"/>
  <c r="E420" i="4"/>
  <c r="D415" i="1"/>
  <c r="F82" i="4"/>
  <c r="C78" i="1"/>
  <c r="F163" i="4"/>
  <c r="C159" i="1"/>
  <c r="H1348" i="1"/>
  <c r="G1348" i="1"/>
  <c r="F567" i="4"/>
  <c r="C561" i="1"/>
  <c r="F625" i="4"/>
  <c r="C619" i="1"/>
  <c r="I23" i="3"/>
  <c r="D1214" i="1"/>
  <c r="D6" i="4"/>
  <c r="D68" i="5"/>
  <c r="H23" i="3"/>
  <c r="C1214" i="1"/>
  <c r="F114" i="6"/>
  <c r="H27" i="3"/>
  <c r="C1408" i="1"/>
  <c r="F580" i="4"/>
  <c r="C574" i="1"/>
  <c r="F459" i="4"/>
  <c r="C453" i="1"/>
  <c r="I1447" i="1"/>
  <c r="I20" i="3" l="1"/>
  <c r="D985" i="1"/>
  <c r="H985" i="1" s="1"/>
  <c r="E317" i="9"/>
  <c r="B318" i="9"/>
  <c r="H159" i="1"/>
  <c r="G159" i="1"/>
  <c r="H453" i="1"/>
  <c r="G453" i="1"/>
  <c r="H561" i="1"/>
  <c r="G561" i="1"/>
  <c r="D635" i="4"/>
  <c r="F420" i="4"/>
  <c r="C414" i="1"/>
  <c r="G1153" i="1"/>
  <c r="H1153" i="1"/>
  <c r="G313" i="9"/>
  <c r="E313" i="9" s="1"/>
  <c r="E289" i="4"/>
  <c r="F289" i="4" s="1"/>
  <c r="I17" i="3"/>
  <c r="D147" i="1"/>
  <c r="H147" i="1" s="1"/>
  <c r="E635" i="4"/>
  <c r="D629" i="1" s="1"/>
  <c r="D414" i="1"/>
  <c r="H346" i="1"/>
  <c r="G346" i="1"/>
  <c r="G1299" i="1"/>
  <c r="H1299" i="1"/>
  <c r="H9" i="3"/>
  <c r="B21" i="9"/>
  <c r="E408" i="4"/>
  <c r="D403" i="1" s="1"/>
  <c r="D345" i="1"/>
  <c r="G1436" i="1"/>
  <c r="H1436" i="1"/>
  <c r="H391" i="1"/>
  <c r="G391" i="1"/>
  <c r="G314" i="9"/>
  <c r="E314" i="9" s="1"/>
  <c r="B314" i="9" s="1"/>
  <c r="D412" i="4"/>
  <c r="F6" i="4"/>
  <c r="H16" i="3"/>
  <c r="D290" i="4"/>
  <c r="C2" i="1"/>
  <c r="G220" i="1"/>
  <c r="H220" i="1"/>
  <c r="H1408" i="1"/>
  <c r="G1408" i="1"/>
  <c r="H523" i="1"/>
  <c r="G523" i="1"/>
  <c r="H574" i="1"/>
  <c r="G574" i="1"/>
  <c r="F68" i="5"/>
  <c r="D6" i="5"/>
  <c r="H21" i="3"/>
  <c r="C1046" i="1"/>
  <c r="F528" i="4"/>
  <c r="D636" i="4"/>
  <c r="C522" i="1"/>
  <c r="D1435" i="1"/>
  <c r="G1435" i="1" s="1"/>
  <c r="I28" i="3"/>
  <c r="F175" i="5"/>
  <c r="C1152" i="1"/>
  <c r="D408" i="4"/>
  <c r="F350" i="4"/>
  <c r="C345" i="1"/>
  <c r="D407" i="4"/>
  <c r="H1383" i="1"/>
  <c r="G1383" i="1"/>
  <c r="B316" i="9"/>
  <c r="E315" i="9"/>
  <c r="I10" i="3" s="1"/>
  <c r="H1183" i="1"/>
  <c r="G1183" i="1"/>
  <c r="H1329" i="1"/>
  <c r="G1329" i="1"/>
  <c r="G294" i="1"/>
  <c r="H294" i="1"/>
  <c r="E636" i="4"/>
  <c r="D630" i="1" s="1"/>
  <c r="D522" i="1"/>
  <c r="D291" i="4"/>
  <c r="D413" i="4"/>
  <c r="C285" i="1"/>
  <c r="H619" i="1"/>
  <c r="G619" i="1"/>
  <c r="G78" i="1"/>
  <c r="H78" i="1"/>
  <c r="H587" i="1"/>
  <c r="G587" i="1"/>
  <c r="F141" i="6"/>
  <c r="G1096" i="1"/>
  <c r="H1096" i="1"/>
  <c r="H1235" i="1"/>
  <c r="G1235" i="1"/>
  <c r="H1124" i="1"/>
  <c r="G1124" i="1"/>
  <c r="H102" i="1"/>
  <c r="G102" i="1"/>
  <c r="B213" i="9"/>
  <c r="H248" i="1"/>
  <c r="G248" i="1"/>
  <c r="G1222" i="1"/>
  <c r="H1222" i="1"/>
  <c r="I35" i="3"/>
  <c r="C1518" i="1"/>
  <c r="H509" i="1"/>
  <c r="G509" i="1"/>
  <c r="I21" i="3"/>
  <c r="D1046" i="1"/>
  <c r="E6" i="5"/>
  <c r="H3" i="1"/>
  <c r="G3" i="1"/>
  <c r="H638" i="1"/>
  <c r="G638" i="1"/>
  <c r="H1214" i="1"/>
  <c r="G1214" i="1"/>
  <c r="H415" i="1"/>
  <c r="G415" i="1"/>
  <c r="E407" i="4"/>
  <c r="D402" i="1" s="1"/>
  <c r="D293" i="1"/>
  <c r="F298" i="4"/>
  <c r="E412" i="4"/>
  <c r="I16" i="3"/>
  <c r="D2" i="1"/>
  <c r="G46" i="1"/>
  <c r="H46" i="1"/>
  <c r="G1517" i="1"/>
  <c r="H1517" i="1"/>
  <c r="H11" i="3"/>
  <c r="F151" i="4"/>
  <c r="G985" i="1" l="1"/>
  <c r="H1435" i="1"/>
  <c r="E290" i="4"/>
  <c r="D286" i="1" s="1"/>
  <c r="G147" i="1"/>
  <c r="H345" i="1"/>
  <c r="G345" i="1"/>
  <c r="K3" i="9"/>
  <c r="I9" i="3"/>
  <c r="F291" i="4"/>
  <c r="C287" i="1"/>
  <c r="G2" i="1"/>
  <c r="H2" i="1"/>
  <c r="E413" i="4"/>
  <c r="F413" i="4" s="1"/>
  <c r="E291" i="4"/>
  <c r="D287" i="1" s="1"/>
  <c r="D285" i="1"/>
  <c r="G285" i="1" s="1"/>
  <c r="F636" i="4"/>
  <c r="C630" i="1"/>
  <c r="H293" i="1"/>
  <c r="G293" i="1"/>
  <c r="D415" i="4"/>
  <c r="D640" i="4"/>
  <c r="C408" i="1"/>
  <c r="H278" i="9"/>
  <c r="D984" i="1"/>
  <c r="F407" i="4"/>
  <c r="C402" i="1"/>
  <c r="G522" i="1"/>
  <c r="H522" i="1"/>
  <c r="C286" i="1"/>
  <c r="E312" i="9"/>
  <c r="I11" i="3" s="1"/>
  <c r="B313" i="9"/>
  <c r="F408" i="4"/>
  <c r="C403" i="1"/>
  <c r="N3" i="9"/>
  <c r="G1046" i="1"/>
  <c r="H1046" i="1"/>
  <c r="D639" i="4"/>
  <c r="F412" i="4"/>
  <c r="D414" i="4"/>
  <c r="C407" i="1"/>
  <c r="H414" i="1"/>
  <c r="G414" i="1"/>
  <c r="E639" i="4"/>
  <c r="D407" i="1"/>
  <c r="G1152" i="1"/>
  <c r="H1152" i="1"/>
  <c r="H1518" i="1"/>
  <c r="G1518" i="1"/>
  <c r="G278" i="9"/>
  <c r="G285" i="9"/>
  <c r="E285" i="9" s="1"/>
  <c r="B285" i="9" s="1"/>
  <c r="F6" i="5"/>
  <c r="C984" i="1"/>
  <c r="F635" i="4"/>
  <c r="C629" i="1"/>
  <c r="E278" i="9" l="1"/>
  <c r="B278" i="9" s="1"/>
  <c r="E414" i="4"/>
  <c r="D409" i="1" s="1"/>
  <c r="H285" i="1"/>
  <c r="F290" i="4"/>
  <c r="C409" i="1"/>
  <c r="H403" i="1"/>
  <c r="G403" i="1"/>
  <c r="H402" i="1"/>
  <c r="G402" i="1"/>
  <c r="H8" i="3"/>
  <c r="H984" i="1"/>
  <c r="G984" i="1"/>
  <c r="F639" i="4"/>
  <c r="D641" i="4"/>
  <c r="C633" i="1"/>
  <c r="H630" i="1"/>
  <c r="G630" i="1"/>
  <c r="H287" i="1"/>
  <c r="G287" i="1"/>
  <c r="E415" i="4"/>
  <c r="D410" i="1" s="1"/>
  <c r="E640" i="4"/>
  <c r="E641" i="4" s="1"/>
  <c r="D408" i="1"/>
  <c r="H408" i="1" s="1"/>
  <c r="D633" i="1"/>
  <c r="G286" i="1"/>
  <c r="H286" i="1"/>
  <c r="D642" i="4"/>
  <c r="C634" i="1"/>
  <c r="H629" i="1"/>
  <c r="G629" i="1"/>
  <c r="H407" i="1"/>
  <c r="G407" i="1"/>
  <c r="F415" i="4"/>
  <c r="C410" i="1"/>
  <c r="E277" i="9" l="1"/>
  <c r="I8" i="3" s="1"/>
  <c r="F414" i="4"/>
  <c r="D635" i="1"/>
  <c r="M3" i="9"/>
  <c r="F640" i="4"/>
  <c r="H410" i="1"/>
  <c r="G410" i="1"/>
  <c r="D646" i="4"/>
  <c r="F642" i="4"/>
  <c r="C636" i="1"/>
  <c r="H633" i="1"/>
  <c r="G633" i="1"/>
  <c r="G408" i="1"/>
  <c r="F641" i="4"/>
  <c r="D645" i="4"/>
  <c r="C635" i="1"/>
  <c r="H409" i="1"/>
  <c r="G409" i="1"/>
  <c r="E642" i="4"/>
  <c r="D634" i="1"/>
  <c r="H634" i="1" s="1"/>
  <c r="G634" i="1" l="1"/>
  <c r="E646" i="4"/>
  <c r="D636" i="1"/>
  <c r="G636" i="1" s="1"/>
  <c r="H19" i="3"/>
  <c r="F646" i="4"/>
  <c r="C640" i="1"/>
  <c r="H635" i="1"/>
  <c r="G635" i="1"/>
  <c r="H18" i="3"/>
  <c r="C639" i="1"/>
  <c r="E645" i="4"/>
  <c r="I18" i="3" l="1"/>
  <c r="D639" i="1"/>
  <c r="G639" i="1" s="1"/>
  <c r="G276" i="9"/>
  <c r="E276" i="9" s="1"/>
  <c r="B276" i="9" s="1"/>
  <c r="I19" i="3"/>
  <c r="D640" i="1"/>
  <c r="F645" i="4"/>
  <c r="H636" i="1"/>
  <c r="H7" i="3" l="1"/>
  <c r="J3" i="9" s="1"/>
  <c r="H639" i="1"/>
  <c r="H640" i="1"/>
  <c r="G640" i="1"/>
  <c r="G274" i="9" l="1"/>
  <c r="M272" i="9"/>
  <c r="L272" i="9"/>
  <c r="H18" i="9"/>
  <c r="G18" i="9"/>
  <c r="H274" i="9"/>
  <c r="G17" i="9"/>
  <c r="I11" i="9"/>
  <c r="J11" i="9"/>
  <c r="J17" i="9"/>
  <c r="J5" i="9"/>
  <c r="K5" i="9"/>
  <c r="J10" i="9"/>
  <c r="I9" i="9"/>
  <c r="J9" i="9"/>
  <c r="J13" i="9"/>
  <c r="H17" i="9"/>
  <c r="G16" i="9"/>
  <c r="K8" i="9"/>
  <c r="I7" i="9"/>
  <c r="K7" i="9"/>
  <c r="I6" i="9"/>
  <c r="I17" i="9"/>
  <c r="J12" i="9"/>
  <c r="L16" i="9"/>
  <c r="I12" i="9"/>
  <c r="I5" i="9"/>
  <c r="I13" i="9"/>
  <c r="J8" i="9"/>
  <c r="J7" i="9"/>
  <c r="M16" i="9"/>
  <c r="K11" i="9"/>
  <c r="H15" i="9"/>
  <c r="L15" i="9"/>
  <c r="K10" i="9"/>
  <c r="J6" i="9"/>
  <c r="K6" i="9"/>
  <c r="G15" i="9"/>
  <c r="M15" i="9"/>
  <c r="I8" i="9"/>
  <c r="H16" i="9"/>
  <c r="K9" i="9"/>
  <c r="K13" i="9"/>
  <c r="K12" i="9"/>
  <c r="E16" i="9" l="1"/>
  <c r="F15" i="9"/>
  <c r="E15" i="9"/>
  <c r="E5" i="9"/>
  <c r="B5" i="9" s="1"/>
  <c r="F272" i="9"/>
  <c r="B272" i="9" s="1"/>
  <c r="E12" i="9"/>
  <c r="B12" i="9" s="1"/>
  <c r="F16" i="9"/>
  <c r="E17" i="9"/>
  <c r="B17" i="9" s="1"/>
  <c r="E8" i="9"/>
  <c r="B8" i="9" s="1"/>
  <c r="E6" i="9"/>
  <c r="B6" i="9" s="1"/>
  <c r="E9" i="9"/>
  <c r="B9" i="9" s="1"/>
  <c r="E11" i="9"/>
  <c r="B11" i="9" s="1"/>
  <c r="E10" i="9"/>
  <c r="B10" i="9" s="1"/>
  <c r="E18" i="9"/>
  <c r="B18" i="9" s="1"/>
  <c r="E13" i="9"/>
  <c r="B13" i="9" s="1"/>
  <c r="E7" i="9"/>
  <c r="B7" i="9" s="1"/>
  <c r="E274" i="9"/>
  <c r="B16" i="9" l="1"/>
  <c r="B15" i="9"/>
  <c r="F20" i="9"/>
  <c r="F14" i="9"/>
  <c r="E14" i="9"/>
  <c r="E4" i="9"/>
  <c r="B274" i="9"/>
  <c r="E20" i="9"/>
  <c r="I7" i="3" s="1"/>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<sst xmlns="http://schemas.openxmlformats.org/spreadsheetml/2006/main" count="4374" uniqueCount="3427">
  <si>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</si>
  <si>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</si>
  <si>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</si>
  <si>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</si>
  <si>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</si>
  <si>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</si>
  <si>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</si>
  <si>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</si>
  <si>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</si>
  <si>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</si>
  <si>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</si>
  <si>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</si>
  <si>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</si>
  <si>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</si>
  <si>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</si>
  <si>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</si>
  <si>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</si>
  <si>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</si>
  <si>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</si>
  <si>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</si>
  <si>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</si>
  <si>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</si>
  <si>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</si>
  <si>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</si>
  <si>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</si>
  <si>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</si>
  <si>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</si>
  <si>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</si>
  <si>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</si>
  <si>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</si>
  <si>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</si>
  <si>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OTOK</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</si>
  <si>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</si>
  <si>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</si>
  <si>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</si>
  <si>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</si>
  <si>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</si>
  <si>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</si>
  <si>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</si>
  <si>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</si>
  <si>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</si>
  <si>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</si>
  <si>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</si>
  <si>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</si>
  <si>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</si>
  <si>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</si>
  <si>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</si>
  <si>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</si>
  <si>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</si>
  <si>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38036 - GRAD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</si>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</sst>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quotePrefix="1"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4852985.5200000005</v>
      </c>
      <c r="D2" s="6">
        <f>'PR-RAS'!E6</f>
        <v>9151938.1699999981</v>
      </c>
      <c r="E2" s="6">
        <v>0</v>
      </c>
      <c r="F2" s="6">
        <v>0</v>
      </c>
      <c r="G2" s="7">
        <f t="shared" ref="G2:G264" si="0">(B2/1000)*(C2*1+D2*2)</f>
        <v>23156.861859999997</v>
      </c>
      <c r="H2" s="7">
        <f t="shared" ref="H2:H264" si="1">ABS(C2-ROUND(C2,0))+ABS(D2-ROUND(D2,0))</f>
        <v>0.64999999757856131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1166291.5800000003</v>
      </c>
      <c r="D3" s="1">
        <f>'PR-RAS'!E7</f>
        <v>1447815.8800000001</v>
      </c>
      <c r="E3" s="1">
        <v>0</v>
      </c>
      <c r="F3" s="1">
        <v>0</v>
      </c>
      <c r="G3" s="2">
        <f t="shared" si="0"/>
        <v>8123.8466800000015</v>
      </c>
      <c r="H3" s="2">
        <f t="shared" si="1"/>
        <v>0.53999999957159162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1045169.2100000002</v>
      </c>
      <c r="D4" s="1">
        <f>'PR-RAS'!E8</f>
        <v>1357897.1</v>
      </c>
      <c r="E4" s="1">
        <v>0</v>
      </c>
      <c r="F4" s="1">
        <v>0</v>
      </c>
      <c r="G4" s="2">
        <f t="shared" si="0"/>
        <v>11282.890230000001</v>
      </c>
      <c r="H4" s="2">
        <f t="shared" si="1"/>
        <v>0.31000000028871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896298.55</v>
      </c>
      <c r="D5" s="1">
        <f>'PR-RAS'!E9</f>
        <v>1252675.1200000001</v>
      </c>
      <c r="E5" s="1">
        <v>0</v>
      </c>
      <c r="F5" s="1">
        <v>0</v>
      </c>
      <c r="G5" s="2">
        <f t="shared" si="0"/>
        <v>13606.595160000001</v>
      </c>
      <c r="H5" s="2">
        <f t="shared" si="1"/>
        <v>0.57000000006519258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131352.24</v>
      </c>
      <c r="D6" s="1">
        <f>'PR-RAS'!E10</f>
        <v>125330.56</v>
      </c>
      <c r="E6" s="1">
        <v>0</v>
      </c>
      <c r="F6" s="1">
        <v>0</v>
      </c>
      <c r="G6" s="2">
        <f t="shared" si="0"/>
        <v>1910.0668000000001</v>
      </c>
      <c r="H6" s="2">
        <f t="shared" si="1"/>
        <v>0.67999999999301508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46922.32</v>
      </c>
      <c r="D7" s="1">
        <f>'PR-RAS'!E11</f>
        <v>63680.68</v>
      </c>
      <c r="E7" s="1">
        <v>0</v>
      </c>
      <c r="F7" s="1">
        <v>0</v>
      </c>
      <c r="G7" s="2">
        <f t="shared" si="0"/>
        <v>1045.70208</v>
      </c>
      <c r="H7" s="2">
        <f t="shared" si="1"/>
        <v>0.63999999999941792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50883.62</v>
      </c>
      <c r="D8" s="1">
        <f>'PR-RAS'!E12</f>
        <v>102970.2</v>
      </c>
      <c r="E8" s="1">
        <v>0</v>
      </c>
      <c r="F8" s="1">
        <v>0</v>
      </c>
      <c r="G8" s="2">
        <f t="shared" si="0"/>
        <v>1797.7681399999999</v>
      </c>
      <c r="H8" s="2">
        <f t="shared" si="1"/>
        <v>0.57999999999447027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80287.520000000004</v>
      </c>
      <c r="D11" s="1">
        <f>'PR-RAS'!E15</f>
        <v>186759.46</v>
      </c>
      <c r="E11" s="1">
        <v>0</v>
      </c>
      <c r="F11" s="1">
        <v>0</v>
      </c>
      <c r="G11" s="2">
        <f t="shared" si="0"/>
        <v>4538.0644000000002</v>
      </c>
      <c r="H11" s="2">
        <f t="shared" si="1"/>
        <v>0.93999999998777639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111043.04</v>
      </c>
      <c r="D19" s="1">
        <f>'PR-RAS'!E23</f>
        <v>72774.41</v>
      </c>
      <c r="E19" s="1">
        <v>0</v>
      </c>
      <c r="F19" s="1">
        <v>0</v>
      </c>
      <c r="G19" s="2">
        <f t="shared" si="0"/>
        <v>4618.653479999999</v>
      </c>
      <c r="H19" s="2">
        <f t="shared" si="1"/>
        <v>0.44999999999708962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111043.04</v>
      </c>
      <c r="D23" s="1">
        <f>'PR-RAS'!E27</f>
        <v>72774.41</v>
      </c>
      <c r="E23" s="1">
        <v>0</v>
      </c>
      <c r="F23" s="1">
        <v>0</v>
      </c>
      <c r="G23" s="2">
        <f t="shared" si="0"/>
        <v>5645.020919999999</v>
      </c>
      <c r="H23" s="2">
        <f t="shared" si="1"/>
        <v>0.44999999999708962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10079.33</v>
      </c>
      <c r="D25" s="1">
        <f>'PR-RAS'!E29</f>
        <v>17144.370000000003</v>
      </c>
      <c r="E25" s="1">
        <v>0</v>
      </c>
      <c r="F25" s="1">
        <v>0</v>
      </c>
      <c r="G25" s="2">
        <f t="shared" si="0"/>
        <v>1064.8336800000002</v>
      </c>
      <c r="H25" s="2">
        <f t="shared" si="1"/>
        <v>0.70000000000254659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10031.23</v>
      </c>
      <c r="D27" s="1">
        <f>'PR-RAS'!E31</f>
        <v>17054.63</v>
      </c>
      <c r="E27" s="1">
        <v>0</v>
      </c>
      <c r="F27" s="1">
        <v>0</v>
      </c>
      <c r="G27" s="2">
        <f t="shared" si="0"/>
        <v>1147.65274</v>
      </c>
      <c r="H27" s="2">
        <f t="shared" si="1"/>
        <v>0.59999999999854481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48.1</v>
      </c>
      <c r="D29" s="1">
        <f>'PR-RAS'!E33</f>
        <v>89.74</v>
      </c>
      <c r="E29" s="1">
        <v>0</v>
      </c>
      <c r="F29" s="1">
        <v>0</v>
      </c>
      <c r="G29" s="2">
        <f t="shared" si="0"/>
        <v>6.3722399999999997</v>
      </c>
      <c r="H29" s="2">
        <f t="shared" si="1"/>
        <v>0.36000000000000654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2482812.92</v>
      </c>
      <c r="D46" s="1">
        <f>'PR-RAS'!E50</f>
        <v>2158853.09</v>
      </c>
      <c r="E46" s="1">
        <v>0</v>
      </c>
      <c r="F46" s="1">
        <v>0</v>
      </c>
      <c r="G46" s="2">
        <f t="shared" si="0"/>
        <v>306023.35949999996</v>
      </c>
      <c r="H46" s="2">
        <f t="shared" si="1"/>
        <v>0.16999999992549419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2283735.87</v>
      </c>
      <c r="D55" s="1">
        <f>'PR-RAS'!E59</f>
        <v>1867763.02</v>
      </c>
      <c r="E55" s="1">
        <v>0</v>
      </c>
      <c r="F55" s="1">
        <v>0</v>
      </c>
      <c r="G55" s="2">
        <f t="shared" si="0"/>
        <v>325040.14314</v>
      </c>
      <c r="H55" s="2">
        <f t="shared" si="1"/>
        <v>0.14999999990686774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2038297.21</v>
      </c>
      <c r="D56" s="1">
        <f>'PR-RAS'!E60</f>
        <v>1832763.02</v>
      </c>
      <c r="E56" s="1">
        <v>0</v>
      </c>
      <c r="F56" s="1">
        <v>0</v>
      </c>
      <c r="G56" s="2">
        <f t="shared" si="0"/>
        <v>313710.27875</v>
      </c>
      <c r="H56" s="2">
        <f t="shared" si="1"/>
        <v>0.22999999998137355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245438.66</v>
      </c>
      <c r="D57" s="1">
        <f>'PR-RAS'!E61</f>
        <v>35000</v>
      </c>
      <c r="E57" s="1">
        <v>0</v>
      </c>
      <c r="F57" s="1">
        <v>0</v>
      </c>
      <c r="G57" s="2">
        <f t="shared" si="0"/>
        <v>17664.564960000003</v>
      </c>
      <c r="H57" s="2">
        <f t="shared" si="1"/>
        <v>0.33999999999650754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199077.05</v>
      </c>
      <c r="D70" s="1">
        <f>'PR-RAS'!E74</f>
        <v>291090.07</v>
      </c>
      <c r="E70" s="1">
        <v>0</v>
      </c>
      <c r="F70" s="1">
        <v>0</v>
      </c>
      <c r="G70" s="2">
        <f t="shared" si="0"/>
        <v>53906.74611</v>
      </c>
      <c r="H70" s="2">
        <f t="shared" si="1"/>
        <v>0.11999999999534339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199077.05</v>
      </c>
      <c r="D71" s="1">
        <f>'PR-RAS'!E75</f>
        <v>291090.07</v>
      </c>
      <c r="E71" s="1">
        <v>0</v>
      </c>
      <c r="F71" s="1">
        <v>0</v>
      </c>
      <c r="G71" s="2">
        <f t="shared" si="0"/>
        <v>54688.003300000004</v>
      </c>
      <c r="H71" s="2">
        <f t="shared" si="1"/>
        <v>0.11999999999534339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428054.43</v>
      </c>
      <c r="D78" s="1">
        <f>'PR-RAS'!E82</f>
        <v>421844.12</v>
      </c>
      <c r="E78" s="1">
        <v>0</v>
      </c>
      <c r="F78" s="1">
        <v>0</v>
      </c>
      <c r="G78" s="2">
        <f t="shared" si="0"/>
        <v>97924.185589999994</v>
      </c>
      <c r="H78" s="2">
        <f t="shared" si="1"/>
        <v>0.54999999998835847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395.58</v>
      </c>
      <c r="D79" s="1">
        <f>'PR-RAS'!E83</f>
        <v>329.78</v>
      </c>
      <c r="E79" s="1">
        <v>0</v>
      </c>
      <c r="F79" s="1">
        <v>0</v>
      </c>
      <c r="G79" s="2">
        <f t="shared" si="0"/>
        <v>82.300919999999991</v>
      </c>
      <c r="H79" s="2">
        <f t="shared" si="1"/>
        <v>0.6400000000000432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395.58</v>
      </c>
      <c r="D81" s="1">
        <f>'PR-RAS'!E85</f>
        <v>329.78</v>
      </c>
      <c r="E81" s="1">
        <v>0</v>
      </c>
      <c r="F81" s="1">
        <v>0</v>
      </c>
      <c r="G81" s="2">
        <f t="shared" si="0"/>
        <v>84.411199999999994</v>
      </c>
      <c r="H81" s="2">
        <f t="shared" si="1"/>
        <v>0.6400000000000432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427658.85</v>
      </c>
      <c r="D87" s="1">
        <f>'PR-RAS'!E91</f>
        <v>421514.33999999997</v>
      </c>
      <c r="E87" s="1">
        <v>0</v>
      </c>
      <c r="F87" s="1">
        <v>0</v>
      </c>
      <c r="G87" s="2">
        <f t="shared" si="0"/>
        <v>109279.12757999997</v>
      </c>
      <c r="H87" s="2">
        <f t="shared" si="1"/>
        <v>0.48999999999068677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3384.41</v>
      </c>
      <c r="D88" s="1">
        <f>'PR-RAS'!E92</f>
        <v>2621.34</v>
      </c>
      <c r="E88" s="1">
        <v>0</v>
      </c>
      <c r="F88" s="1">
        <v>0</v>
      </c>
      <c r="G88" s="2">
        <f t="shared" si="0"/>
        <v>750.55682999999999</v>
      </c>
      <c r="H88" s="2">
        <f t="shared" si="1"/>
        <v>0.75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134950.18</v>
      </c>
      <c r="D89" s="1">
        <f>'PR-RAS'!E93</f>
        <v>161198.17000000001</v>
      </c>
      <c r="E89" s="1">
        <v>0</v>
      </c>
      <c r="F89" s="1">
        <v>0</v>
      </c>
      <c r="G89" s="2">
        <f t="shared" si="0"/>
        <v>40246.493759999998</v>
      </c>
      <c r="H89" s="2">
        <f t="shared" si="1"/>
        <v>0.35000000000582077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289324.26</v>
      </c>
      <c r="D90" s="1">
        <f>'PR-RAS'!E94</f>
        <v>257694.83</v>
      </c>
      <c r="E90" s="1">
        <v>0</v>
      </c>
      <c r="F90" s="1">
        <v>0</v>
      </c>
      <c r="G90" s="2">
        <f t="shared" si="0"/>
        <v>71619.538879999993</v>
      </c>
      <c r="H90" s="2">
        <f t="shared" si="1"/>
        <v>0.43000000002211891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760253.87999999989</v>
      </c>
      <c r="D102" s="1">
        <f>'PR-RAS'!E106</f>
        <v>5123425.0799999991</v>
      </c>
      <c r="E102" s="1">
        <v>0</v>
      </c>
      <c r="F102" s="1">
        <v>0</v>
      </c>
      <c r="G102" s="2">
        <f t="shared" si="0"/>
        <v>1111717.50804</v>
      </c>
      <c r="H102" s="2">
        <f t="shared" si="1"/>
        <v>0.19999999925494194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189.49</v>
      </c>
      <c r="D103" s="1">
        <f>'PR-RAS'!E107</f>
        <v>759.5</v>
      </c>
      <c r="E103" s="1">
        <v>0</v>
      </c>
      <c r="F103" s="1">
        <v>0</v>
      </c>
      <c r="G103" s="2">
        <f t="shared" si="0"/>
        <v>174.26597999999998</v>
      </c>
      <c r="H103" s="2">
        <f t="shared" si="1"/>
        <v>0.99000000000000909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189.49</v>
      </c>
      <c r="D104" s="1">
        <f>'PR-RAS'!E108</f>
        <v>759.5</v>
      </c>
      <c r="E104" s="1">
        <v>0</v>
      </c>
      <c r="F104" s="1">
        <v>0</v>
      </c>
      <c r="G104" s="2">
        <f t="shared" si="0"/>
        <v>175.97447</v>
      </c>
      <c r="H104" s="2">
        <f t="shared" si="1"/>
        <v>0.99000000000000909</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460662.11</v>
      </c>
      <c r="D108" s="1">
        <f>'PR-RAS'!E112</f>
        <v>4829157.7699999996</v>
      </c>
      <c r="E108" s="1">
        <v>0</v>
      </c>
      <c r="F108" s="1">
        <v>0</v>
      </c>
      <c r="G108" s="2">
        <f t="shared" si="0"/>
        <v>1082730.6085499998</v>
      </c>
      <c r="H108" s="2">
        <f t="shared" si="1"/>
        <v>0.340000000433065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375.28</v>
      </c>
      <c r="D110" s="1">
        <f>'PR-RAS'!E114</f>
        <v>286.64999999999998</v>
      </c>
      <c r="E110" s="1">
        <v>0</v>
      </c>
      <c r="F110" s="1">
        <v>0</v>
      </c>
      <c r="G110" s="2">
        <f t="shared" si="0"/>
        <v>103.39521999999999</v>
      </c>
      <c r="H110" s="2">
        <f t="shared" si="1"/>
        <v>0.62999999999999545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232737.63</v>
      </c>
      <c r="D111" s="1">
        <f>'PR-RAS'!E115</f>
        <v>4732791.8099999996</v>
      </c>
      <c r="E111" s="1">
        <v>0</v>
      </c>
      <c r="F111" s="1">
        <v>0</v>
      </c>
      <c r="G111" s="2">
        <f t="shared" si="0"/>
        <v>1066815.3374999999</v>
      </c>
      <c r="H111" s="2">
        <f t="shared" si="1"/>
        <v>0.56000000040512532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227549.2</v>
      </c>
      <c r="D113" s="1">
        <f>'PR-RAS'!E117</f>
        <v>96079.31</v>
      </c>
      <c r="E113" s="1">
        <v>0</v>
      </c>
      <c r="F113" s="1">
        <v>0</v>
      </c>
      <c r="G113" s="2">
        <f t="shared" si="0"/>
        <v>47007.275840000002</v>
      </c>
      <c r="H113" s="2">
        <f t="shared" si="1"/>
        <v>0.51000000000931323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299402.27999999997</v>
      </c>
      <c r="D116" s="1">
        <f>'PR-RAS'!E120</f>
        <v>293507.81</v>
      </c>
      <c r="E116" s="1">
        <v>0</v>
      </c>
      <c r="F116" s="1">
        <v>0</v>
      </c>
      <c r="G116" s="2">
        <f t="shared" si="0"/>
        <v>101938.0585</v>
      </c>
      <c r="H116" s="2">
        <f t="shared" si="1"/>
        <v>0.46999999997206032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3249.85</v>
      </c>
      <c r="D117" s="1">
        <f>'PR-RAS'!E121</f>
        <v>3521.57</v>
      </c>
      <c r="E117" s="1">
        <v>0</v>
      </c>
      <c r="F117" s="1">
        <v>0</v>
      </c>
      <c r="G117" s="2">
        <f t="shared" si="0"/>
        <v>1193.98684</v>
      </c>
      <c r="H117" s="2">
        <f t="shared" si="1"/>
        <v>0.57999999999992724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296152.43</v>
      </c>
      <c r="D118" s="1">
        <f>'PR-RAS'!E122</f>
        <v>289986.24</v>
      </c>
      <c r="E118" s="1">
        <v>0</v>
      </c>
      <c r="F118" s="1">
        <v>0</v>
      </c>
      <c r="G118" s="2">
        <f t="shared" si="0"/>
        <v>102506.61447</v>
      </c>
      <c r="H118" s="2">
        <f t="shared" si="1"/>
        <v>0.66999999998370185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9186.25</v>
      </c>
      <c r="D120" s="1">
        <f>'PR-RAS'!E124</f>
        <v>0</v>
      </c>
      <c r="E120" s="1">
        <v>0</v>
      </c>
      <c r="F120" s="1">
        <v>0</v>
      </c>
      <c r="G120" s="2">
        <f t="shared" si="0"/>
        <v>1093.1637499999999</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9186.25</v>
      </c>
      <c r="D121" s="1">
        <f>'PR-RAS'!E125</f>
        <v>0</v>
      </c>
      <c r="E121" s="1">
        <v>0</v>
      </c>
      <c r="F121" s="1">
        <v>0</v>
      </c>
      <c r="G121" s="2">
        <f t="shared" si="0"/>
        <v>1102.3499999999999</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9186.25</v>
      </c>
      <c r="D123" s="1">
        <f>'PR-RAS'!E127</f>
        <v>0</v>
      </c>
      <c r="E123" s="1">
        <v>0</v>
      </c>
      <c r="F123" s="1">
        <v>0</v>
      </c>
      <c r="G123" s="2">
        <f t="shared" si="0"/>
        <v>1120.7225000000001</v>
      </c>
      <c r="H123" s="2">
        <f t="shared" si="1"/>
        <v>0.25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6386.46</v>
      </c>
      <c r="D135" s="1">
        <f>'PR-RAS'!E139</f>
        <v>0</v>
      </c>
      <c r="E135" s="1">
        <v>0</v>
      </c>
      <c r="F135" s="1">
        <v>0</v>
      </c>
      <c r="G135" s="2">
        <f t="shared" si="0"/>
        <v>855.78564000000006</v>
      </c>
      <c r="H135" s="2">
        <f t="shared" si="1"/>
        <v>0.46000000000003638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459.31</v>
      </c>
      <c r="D136" s="1">
        <f>'PR-RAS'!E140</f>
        <v>0</v>
      </c>
      <c r="E136" s="1">
        <v>0</v>
      </c>
      <c r="F136" s="1">
        <v>0</v>
      </c>
      <c r="G136" s="2">
        <f t="shared" si="0"/>
        <v>62.006850000000007</v>
      </c>
      <c r="H136" s="2">
        <f t="shared" si="1"/>
        <v>0.31000000000000227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459.31</v>
      </c>
      <c r="D145" s="1">
        <f>'PR-RAS'!E149</f>
        <v>0</v>
      </c>
      <c r="E145" s="1">
        <v>0</v>
      </c>
      <c r="F145" s="1">
        <v>0</v>
      </c>
      <c r="G145" s="2">
        <f t="shared" si="0"/>
        <v>66.140639999999991</v>
      </c>
      <c r="H145" s="2">
        <f t="shared" si="1"/>
        <v>0.31000000000000227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5927.15</v>
      </c>
      <c r="D146" s="1">
        <f>'PR-RAS'!E150</f>
        <v>0</v>
      </c>
      <c r="E146" s="1">
        <v>0</v>
      </c>
      <c r="F146" s="1">
        <v>0</v>
      </c>
      <c r="G146" s="2">
        <f t="shared" si="0"/>
        <v>859.43674999999985</v>
      </c>
      <c r="H146" s="2">
        <f t="shared" si="1"/>
        <v>0.1499999999996362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4053423.3899999997</v>
      </c>
      <c r="D147" s="1">
        <f>'PR-RAS'!E151</f>
        <v>3974026.3400000003</v>
      </c>
      <c r="E147" s="1">
        <v>0</v>
      </c>
      <c r="F147" s="1">
        <v>0</v>
      </c>
      <c r="G147" s="2">
        <f t="shared" si="0"/>
        <v>1752215.5062199999</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541901.92999999993</v>
      </c>
      <c r="D148" s="1">
        <f>'PR-RAS'!E152</f>
        <v>750783.9</v>
      </c>
      <c r="E148" s="1">
        <v>0</v>
      </c>
      <c r="F148" s="1">
        <v>0</v>
      </c>
      <c r="G148" s="2">
        <f t="shared" si="0"/>
        <v>300390.05030999996</v>
      </c>
      <c r="H148" s="2">
        <f t="shared" si="1"/>
        <v>0.17000000004190952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353567.67</v>
      </c>
      <c r="D149" s="1">
        <f>'PR-RAS'!E153</f>
        <v>485052.2</v>
      </c>
      <c r="E149" s="1">
        <v>0</v>
      </c>
      <c r="F149" s="1">
        <v>0</v>
      </c>
      <c r="G149" s="2">
        <f t="shared" si="0"/>
        <v>195903.46635999999</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353567.67</v>
      </c>
      <c r="D150" s="1">
        <f>'PR-RAS'!E154</f>
        <v>485052.2</v>
      </c>
      <c r="E150" s="1">
        <v>0</v>
      </c>
      <c r="F150" s="1">
        <v>0</v>
      </c>
      <c r="G150" s="2">
        <f t="shared" si="0"/>
        <v>197227.13842999999</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27982.240000000002</v>
      </c>
      <c r="D154" s="1">
        <f>'PR-RAS'!E158</f>
        <v>61562.96</v>
      </c>
      <c r="E154" s="1">
        <v>0</v>
      </c>
      <c r="F154" s="1">
        <v>0</v>
      </c>
      <c r="G154" s="2">
        <f t="shared" si="0"/>
        <v>23119.548480000001</v>
      </c>
      <c r="H154" s="2">
        <f t="shared" si="1"/>
        <v>0.28000000000247383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160352.01999999999</v>
      </c>
      <c r="D155" s="1">
        <f>'PR-RAS'!E159</f>
        <v>204168.74</v>
      </c>
      <c r="E155" s="1">
        <v>0</v>
      </c>
      <c r="F155" s="1">
        <v>0</v>
      </c>
      <c r="G155" s="2">
        <f t="shared" si="0"/>
        <v>87578.183000000005</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88193.26</v>
      </c>
      <c r="D156" s="1">
        <f>'PR-RAS'!E160</f>
        <v>107229.69</v>
      </c>
      <c r="E156" s="1">
        <v>0</v>
      </c>
      <c r="F156" s="1">
        <v>0</v>
      </c>
      <c r="G156" s="2">
        <f t="shared" si="0"/>
        <v>46911.159200000002</v>
      </c>
      <c r="H156" s="2">
        <f t="shared" si="1"/>
        <v>0.569999999992433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72158.759999999995</v>
      </c>
      <c r="D157" s="1">
        <f>'PR-RAS'!E161</f>
        <v>96939.05</v>
      </c>
      <c r="E157" s="1">
        <v>0</v>
      </c>
      <c r="F157" s="1">
        <v>0</v>
      </c>
      <c r="G157" s="2">
        <f t="shared" si="0"/>
        <v>41501.750159999996</v>
      </c>
      <c r="H157" s="2">
        <f t="shared" si="1"/>
        <v>0.29000000000814907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1399587.9</v>
      </c>
      <c r="D159" s="1">
        <f>'PR-RAS'!E163</f>
        <v>1119151.5000000002</v>
      </c>
      <c r="E159" s="1">
        <v>0</v>
      </c>
      <c r="F159" s="1">
        <v>0</v>
      </c>
      <c r="G159" s="2">
        <f t="shared" si="0"/>
        <v>574786.76220000011</v>
      </c>
      <c r="H159" s="2">
        <f t="shared" si="1"/>
        <v>0.59999999986030161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15574.65</v>
      </c>
      <c r="D160" s="1">
        <f>'PR-RAS'!E164</f>
        <v>15620.27</v>
      </c>
      <c r="E160" s="1">
        <v>0</v>
      </c>
      <c r="F160" s="1">
        <v>0</v>
      </c>
      <c r="G160" s="2">
        <f t="shared" si="0"/>
        <v>7443.6152100000008</v>
      </c>
      <c r="H160" s="2">
        <f t="shared" si="1"/>
        <v>0.62000000000080036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3129</v>
      </c>
      <c r="D161" s="1">
        <f>'PR-RAS'!E165</f>
        <v>2262.19</v>
      </c>
      <c r="E161" s="1">
        <v>0</v>
      </c>
      <c r="F161" s="1">
        <v>0</v>
      </c>
      <c r="G161" s="2">
        <f t="shared" si="0"/>
        <v>1224.5408</v>
      </c>
      <c r="H161" s="2">
        <f t="shared" si="1"/>
        <v>0.19000000000005457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10344.299999999999</v>
      </c>
      <c r="D162" s="1">
        <f>'PR-RAS'!E166</f>
        <v>11727.08</v>
      </c>
      <c r="E162" s="1">
        <v>0</v>
      </c>
      <c r="F162" s="1">
        <v>0</v>
      </c>
      <c r="G162" s="2">
        <f t="shared" si="0"/>
        <v>5441.55206</v>
      </c>
      <c r="H162" s="2">
        <f t="shared" si="1"/>
        <v>0.37999999999919964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1553.86</v>
      </c>
      <c r="D163" s="1">
        <f>'PR-RAS'!E167</f>
        <v>1631</v>
      </c>
      <c r="E163" s="1">
        <v>0</v>
      </c>
      <c r="F163" s="1">
        <v>0</v>
      </c>
      <c r="G163" s="2">
        <f t="shared" si="0"/>
        <v>780.16931999999997</v>
      </c>
      <c r="H163" s="2">
        <f t="shared" si="1"/>
        <v>0.14000000000010004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547.49</v>
      </c>
      <c r="D164" s="1">
        <f>'PR-RAS'!E168</f>
        <v>0</v>
      </c>
      <c r="E164" s="1">
        <v>0</v>
      </c>
      <c r="F164" s="1">
        <v>0</v>
      </c>
      <c r="G164" s="2">
        <f t="shared" si="0"/>
        <v>89.240870000000001</v>
      </c>
      <c r="H164" s="2">
        <f t="shared" si="1"/>
        <v>0.49000000000000909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100263.17</v>
      </c>
      <c r="D165" s="1">
        <f>'PR-RAS'!E169</f>
        <v>101412.92</v>
      </c>
      <c r="E165" s="1">
        <v>0</v>
      </c>
      <c r="F165" s="1">
        <v>0</v>
      </c>
      <c r="G165" s="2">
        <f t="shared" si="0"/>
        <v>49706.597640000007</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20997.09</v>
      </c>
      <c r="D166" s="1">
        <f>'PR-RAS'!E170</f>
        <v>18226.990000000002</v>
      </c>
      <c r="E166" s="1">
        <v>0</v>
      </c>
      <c r="F166" s="1">
        <v>0</v>
      </c>
      <c r="G166" s="2">
        <f t="shared" si="0"/>
        <v>9479.426550000002</v>
      </c>
      <c r="H166" s="2">
        <f t="shared" si="1"/>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71499.45</v>
      </c>
      <c r="D168" s="1">
        <f>'PR-RAS'!E172</f>
        <v>73191.03</v>
      </c>
      <c r="E168" s="1">
        <v>0</v>
      </c>
      <c r="F168" s="1">
        <v>0</v>
      </c>
      <c r="G168" s="2">
        <f t="shared" si="0"/>
        <v>36386.212170000006</v>
      </c>
      <c r="H168" s="2">
        <f t="shared" si="1"/>
        <v>0.47999999999592546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4781.2700000000004</v>
      </c>
      <c r="D169" s="1">
        <f>'PR-RAS'!E173</f>
        <v>1779.87</v>
      </c>
      <c r="E169" s="1">
        <v>0</v>
      </c>
      <c r="F169" s="1">
        <v>0</v>
      </c>
      <c r="G169" s="2">
        <f t="shared" si="0"/>
        <v>1401.2896800000001</v>
      </c>
      <c r="H169" s="2">
        <f t="shared" si="1"/>
        <v>0.4000000000005457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2782.26</v>
      </c>
      <c r="D170" s="1">
        <f>'PR-RAS'!E174</f>
        <v>8215.0300000000007</v>
      </c>
      <c r="E170" s="1">
        <v>0</v>
      </c>
      <c r="F170" s="1">
        <v>0</v>
      </c>
      <c r="G170" s="2">
        <f t="shared" si="0"/>
        <v>3246.8820800000003</v>
      </c>
      <c r="H170" s="2">
        <f t="shared" si="1"/>
        <v>0.29000000000087311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203.1</v>
      </c>
      <c r="D172" s="1">
        <f>'PR-RAS'!E176</f>
        <v>0</v>
      </c>
      <c r="E172" s="1">
        <v>0</v>
      </c>
      <c r="F172" s="1">
        <v>0</v>
      </c>
      <c r="G172" s="2">
        <f t="shared" si="0"/>
        <v>34.7301</v>
      </c>
      <c r="H172" s="2">
        <f t="shared" si="1"/>
        <v>9.9999999999994316E-2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998198.43</v>
      </c>
      <c r="D173" s="1">
        <f>'PR-RAS'!E177</f>
        <v>760228.20000000007</v>
      </c>
      <c r="E173" s="1">
        <v>0</v>
      </c>
      <c r="F173" s="1">
        <v>0</v>
      </c>
      <c r="G173" s="2">
        <f t="shared" si="0"/>
        <v>433208.63075999997</v>
      </c>
      <c r="H173" s="2">
        <f t="shared" si="1"/>
        <v>0.63000000012107193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23648.69</v>
      </c>
      <c r="D174" s="1">
        <f>'PR-RAS'!E178</f>
        <v>26084.79</v>
      </c>
      <c r="E174" s="1">
        <v>0</v>
      </c>
      <c r="F174" s="1">
        <v>0</v>
      </c>
      <c r="G174" s="2">
        <f t="shared" si="0"/>
        <v>13116.56071</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55104.639999999999</v>
      </c>
      <c r="D175" s="1">
        <f>'PR-RAS'!E179</f>
        <v>54997.65</v>
      </c>
      <c r="E175" s="1">
        <v>0</v>
      </c>
      <c r="F175" s="1">
        <v>0</v>
      </c>
      <c r="G175" s="2">
        <f t="shared" si="0"/>
        <v>28727.38956</v>
      </c>
      <c r="H175" s="2">
        <f t="shared" si="1"/>
        <v>0.70999999999912689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28532.58</v>
      </c>
      <c r="D176" s="1">
        <f>'PR-RAS'!E180</f>
        <v>26867.34</v>
      </c>
      <c r="E176" s="1">
        <v>0</v>
      </c>
      <c r="F176" s="1">
        <v>0</v>
      </c>
      <c r="G176" s="2">
        <f t="shared" si="0"/>
        <v>14396.770500000001</v>
      </c>
      <c r="H176" s="2">
        <f t="shared" si="1"/>
        <v>0.75999999999839929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705526</v>
      </c>
      <c r="D177" s="1">
        <f>'PR-RAS'!E181</f>
        <v>498412.75</v>
      </c>
      <c r="E177" s="1">
        <v>0</v>
      </c>
      <c r="F177" s="1">
        <v>0</v>
      </c>
      <c r="G177" s="2">
        <f t="shared" si="0"/>
        <v>299613.864</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17762.78</v>
      </c>
      <c r="D178" s="1">
        <f>'PR-RAS'!E182</f>
        <v>28275.77</v>
      </c>
      <c r="E178" s="1">
        <v>0</v>
      </c>
      <c r="F178" s="1">
        <v>0</v>
      </c>
      <c r="G178" s="2">
        <f t="shared" si="0"/>
        <v>13153.63464</v>
      </c>
      <c r="H178" s="2">
        <f t="shared" si="1"/>
        <v>0.4500000000007276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72458.39</v>
      </c>
      <c r="D180" s="1">
        <f>'PR-RAS'!E184</f>
        <v>34237.72</v>
      </c>
      <c r="E180" s="1">
        <v>0</v>
      </c>
      <c r="F180" s="1">
        <v>0</v>
      </c>
      <c r="G180" s="2">
        <f t="shared" si="0"/>
        <v>25227.155570000003</v>
      </c>
      <c r="H180" s="2">
        <f t="shared" si="1"/>
        <v>0.66999999999825377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14784.83</v>
      </c>
      <c r="D181" s="1">
        <f>'PR-RAS'!E185</f>
        <v>16376.17</v>
      </c>
      <c r="E181" s="1">
        <v>0</v>
      </c>
      <c r="F181" s="1">
        <v>0</v>
      </c>
      <c r="G181" s="2">
        <f t="shared" si="0"/>
        <v>8556.6905999999999</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80380.52</v>
      </c>
      <c r="D182" s="1">
        <f>'PR-RAS'!E186</f>
        <v>74976.009999999995</v>
      </c>
      <c r="E182" s="1">
        <v>0</v>
      </c>
      <c r="F182" s="1">
        <v>0</v>
      </c>
      <c r="G182" s="2">
        <f t="shared" si="0"/>
        <v>41690.189739999994</v>
      </c>
      <c r="H182" s="2">
        <f t="shared" si="1"/>
        <v>0.48999999999068677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285551.64999999997</v>
      </c>
      <c r="D184" s="1">
        <f>'PR-RAS'!E188</f>
        <v>241890.11000000002</v>
      </c>
      <c r="E184" s="1">
        <v>0</v>
      </c>
      <c r="F184" s="1">
        <v>0</v>
      </c>
      <c r="G184" s="2">
        <f t="shared" si="0"/>
        <v>140787.73220999999</v>
      </c>
      <c r="H184" s="2">
        <f t="shared" si="1"/>
        <v>0.46000000005005859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22816.77</v>
      </c>
      <c r="D185" s="1">
        <f>'PR-RAS'!E189</f>
        <v>39642.26</v>
      </c>
      <c r="E185" s="1">
        <v>0</v>
      </c>
      <c r="F185" s="1">
        <v>0</v>
      </c>
      <c r="G185" s="2">
        <f t="shared" si="0"/>
        <v>18786.637360000001</v>
      </c>
      <c r="H185" s="2">
        <f t="shared" si="1"/>
        <v>0.49000000000160071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12213.74</v>
      </c>
      <c r="D186" s="1">
        <f>'PR-RAS'!E190</f>
        <v>11462.59</v>
      </c>
      <c r="E186" s="1">
        <v>0</v>
      </c>
      <c r="F186" s="1">
        <v>0</v>
      </c>
      <c r="G186" s="2">
        <f t="shared" si="0"/>
        <v>6500.7001999999993</v>
      </c>
      <c r="H186" s="2">
        <f t="shared" si="1"/>
        <v>0.67000000000007276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13826.09</v>
      </c>
      <c r="D187" s="1">
        <f>'PR-RAS'!E191</f>
        <v>7015.98</v>
      </c>
      <c r="E187" s="1">
        <v>0</v>
      </c>
      <c r="F187" s="1">
        <v>0</v>
      </c>
      <c r="G187" s="2">
        <f t="shared" si="0"/>
        <v>5181.5972999999994</v>
      </c>
      <c r="H187" s="2">
        <f t="shared" si="1"/>
        <v>0.11000000000058208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1678.27</v>
      </c>
      <c r="D188" s="1">
        <f>'PR-RAS'!E192</f>
        <v>2497.3000000000002</v>
      </c>
      <c r="E188" s="1">
        <v>0</v>
      </c>
      <c r="F188" s="1">
        <v>0</v>
      </c>
      <c r="G188" s="2">
        <f t="shared" si="0"/>
        <v>1247.8266900000001</v>
      </c>
      <c r="H188" s="2">
        <f t="shared" si="1"/>
        <v>0.57000000000016371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5128.17</v>
      </c>
      <c r="D189" s="1">
        <f>'PR-RAS'!E193</f>
        <v>13726.66</v>
      </c>
      <c r="E189" s="1">
        <v>0</v>
      </c>
      <c r="F189" s="1">
        <v>0</v>
      </c>
      <c r="G189" s="2">
        <f t="shared" si="0"/>
        <v>6125.3201199999994</v>
      </c>
      <c r="H189" s="2">
        <f t="shared" si="1"/>
        <v>0.51000000000021828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229888.61</v>
      </c>
      <c r="D191" s="1">
        <f>'PR-RAS'!E195</f>
        <v>167545.32</v>
      </c>
      <c r="E191" s="1">
        <v>0</v>
      </c>
      <c r="F191" s="1">
        <v>0</v>
      </c>
      <c r="G191" s="2">
        <f t="shared" si="0"/>
        <v>107346.0575</v>
      </c>
      <c r="H191" s="2">
        <f t="shared" si="1"/>
        <v>0.71000000002095476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26764.44</v>
      </c>
      <c r="D192" s="1">
        <f>'PR-RAS'!E196</f>
        <v>25583.5</v>
      </c>
      <c r="E192" s="1">
        <v>0</v>
      </c>
      <c r="F192" s="1">
        <v>0</v>
      </c>
      <c r="G192" s="2">
        <f t="shared" si="0"/>
        <v>14884.905040000001</v>
      </c>
      <c r="H192" s="2">
        <f t="shared" si="1"/>
        <v>0.93999999999869033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26764.44</v>
      </c>
      <c r="D206" s="1">
        <f>'PR-RAS'!E210</f>
        <v>25583.5</v>
      </c>
      <c r="E206" s="1">
        <v>0</v>
      </c>
      <c r="F206" s="1">
        <v>0</v>
      </c>
      <c r="G206" s="2">
        <f t="shared" si="0"/>
        <v>15975.9452</v>
      </c>
      <c r="H206" s="2">
        <f t="shared" si="1"/>
        <v>0.93999999999869033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9866.44</v>
      </c>
      <c r="D207" s="1">
        <f>'PR-RAS'!E211</f>
        <v>8820.2900000000009</v>
      </c>
      <c r="E207" s="1">
        <v>0</v>
      </c>
      <c r="F207" s="1">
        <v>0</v>
      </c>
      <c r="G207" s="2">
        <f t="shared" si="0"/>
        <v>5666.4461200000005</v>
      </c>
      <c r="H207" s="2">
        <f t="shared" si="1"/>
        <v>0.73000000000138243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6880.2</v>
      </c>
      <c r="D209" s="1">
        <f>'PR-RAS'!E213</f>
        <v>2654.04</v>
      </c>
      <c r="E209" s="1">
        <v>0</v>
      </c>
      <c r="F209" s="1">
        <v>0</v>
      </c>
      <c r="G209" s="2">
        <f t="shared" si="0"/>
        <v>2535.1622399999997</v>
      </c>
      <c r="H209" s="2">
        <f t="shared" si="1"/>
        <v>0.23999999999978172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10017.799999999999</v>
      </c>
      <c r="D210" s="1">
        <f>'PR-RAS'!E214</f>
        <v>14109.17</v>
      </c>
      <c r="E210" s="1">
        <v>0</v>
      </c>
      <c r="F210" s="1">
        <v>0</v>
      </c>
      <c r="G210" s="2">
        <f t="shared" si="0"/>
        <v>7991.3532599999999</v>
      </c>
      <c r="H210" s="2">
        <f t="shared" si="1"/>
        <v>0.37000000000080036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4003.09</v>
      </c>
      <c r="D211" s="1">
        <f>'PR-RAS'!E215</f>
        <v>2355.7800000000002</v>
      </c>
      <c r="E211" s="1">
        <v>0</v>
      </c>
      <c r="F211" s="1">
        <v>0</v>
      </c>
      <c r="G211" s="2">
        <f t="shared" si="0"/>
        <v>1830.0765000000004</v>
      </c>
      <c r="H211" s="2">
        <f t="shared" si="1"/>
        <v>0.30999999999994543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4003.09</v>
      </c>
      <c r="D215" s="1">
        <f>'PR-RAS'!E219</f>
        <v>2355.7800000000002</v>
      </c>
      <c r="E215" s="1">
        <v>0</v>
      </c>
      <c r="F215" s="1">
        <v>0</v>
      </c>
      <c r="G215" s="2">
        <f t="shared" si="0"/>
        <v>1864.9351000000004</v>
      </c>
      <c r="H215" s="2">
        <f t="shared" si="1"/>
        <v>0.30999999999994543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4003.09</v>
      </c>
      <c r="D218" s="1">
        <f>'PR-RAS'!E222</f>
        <v>2355.7800000000002</v>
      </c>
      <c r="E218" s="1">
        <v>0</v>
      </c>
      <c r="F218" s="1">
        <v>0</v>
      </c>
      <c r="G218" s="2">
        <f t="shared" si="0"/>
        <v>1891.0790500000003</v>
      </c>
      <c r="H218" s="2">
        <f t="shared" si="1"/>
        <v>0.30999999999994543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723947.99</v>
      </c>
      <c r="D220" s="1">
        <f>'PR-RAS'!E224</f>
        <v>801543.33</v>
      </c>
      <c r="E220" s="1">
        <v>0</v>
      </c>
      <c r="F220" s="1">
        <v>0</v>
      </c>
      <c r="G220" s="2">
        <f t="shared" si="0"/>
        <v>509620.58834999998</v>
      </c>
      <c r="H220" s="2">
        <f t="shared" si="1"/>
        <v>0.33999999996740371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5000</v>
      </c>
      <c r="E227" s="1">
        <v>0</v>
      </c>
      <c r="F227" s="1">
        <v>0</v>
      </c>
      <c r="G227" s="2">
        <f t="shared" si="0"/>
        <v>2260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5000</v>
      </c>
      <c r="E228" s="1">
        <v>0</v>
      </c>
      <c r="F228" s="1">
        <v>0</v>
      </c>
      <c r="G228" s="2">
        <f t="shared" si="0"/>
        <v>2270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723947.99</v>
      </c>
      <c r="D236" s="1">
        <f>'PR-RAS'!E240</f>
        <v>796543.33</v>
      </c>
      <c r="E236" s="1">
        <v>0</v>
      </c>
      <c r="F236" s="1">
        <v>0</v>
      </c>
      <c r="G236" s="2">
        <f t="shared" si="0"/>
        <v>544503.14275</v>
      </c>
      <c r="H236" s="2">
        <f t="shared" si="1"/>
        <v>0.33999999996740371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720086.39</v>
      </c>
      <c r="D237" s="1">
        <f>'PR-RAS'!E241</f>
        <v>765909.14</v>
      </c>
      <c r="E237" s="1">
        <v>0</v>
      </c>
      <c r="F237" s="1">
        <v>0</v>
      </c>
      <c r="G237" s="2">
        <f t="shared" si="0"/>
        <v>531449.50211999996</v>
      </c>
      <c r="H237" s="2">
        <f t="shared" si="1"/>
        <v>0.53000000002793968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3861.6</v>
      </c>
      <c r="D238" s="1">
        <f>'PR-RAS'!E242</f>
        <v>30634.19</v>
      </c>
      <c r="E238" s="1">
        <v>0</v>
      </c>
      <c r="F238" s="1">
        <v>0</v>
      </c>
      <c r="G238" s="2">
        <f t="shared" si="0"/>
        <v>15435.805259999999</v>
      </c>
      <c r="H238" s="2">
        <f t="shared" si="1"/>
        <v>0.58999999999878128</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1044405</v>
      </c>
      <c r="D248" s="1">
        <f>'PR-RAS'!E252</f>
        <v>862598.85</v>
      </c>
      <c r="E248" s="1">
        <v>0</v>
      </c>
      <c r="F248" s="1">
        <v>0</v>
      </c>
      <c r="G248" s="2">
        <f t="shared" si="0"/>
        <v>684091.86690000002</v>
      </c>
      <c r="H248" s="2">
        <f t="shared" si="1"/>
        <v>0.15000000002328306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1044405</v>
      </c>
      <c r="D255" s="1">
        <f>'PR-RAS'!E259</f>
        <v>862598.85</v>
      </c>
      <c r="E255" s="1">
        <v>0</v>
      </c>
      <c r="F255" s="1">
        <v>0</v>
      </c>
      <c r="G255" s="2">
        <f t="shared" si="0"/>
        <v>703479.0858</v>
      </c>
      <c r="H255" s="2">
        <f t="shared" si="1"/>
        <v>0.15000000002328306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987972.43</v>
      </c>
      <c r="D256" s="1">
        <f>'PR-RAS'!E260</f>
        <v>829900.59</v>
      </c>
      <c r="E256" s="1">
        <v>0</v>
      </c>
      <c r="F256" s="1">
        <v>0</v>
      </c>
      <c r="G256" s="2">
        <f t="shared" si="0"/>
        <v>675182.27055000002</v>
      </c>
      <c r="H256" s="2">
        <f t="shared" si="1"/>
        <v>0.84000000008381903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56432.57</v>
      </c>
      <c r="D257" s="1">
        <f>'PR-RAS'!E261</f>
        <v>32698.26</v>
      </c>
      <c r="E257" s="1">
        <v>0</v>
      </c>
      <c r="F257" s="1">
        <v>0</v>
      </c>
      <c r="G257" s="2">
        <f t="shared" si="0"/>
        <v>31188.247039999998</v>
      </c>
      <c r="H257" s="2">
        <f t="shared" si="1"/>
        <v>0.68999999999869033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312813.04000000004</v>
      </c>
      <c r="D259" s="1">
        <f>'PR-RAS'!E263</f>
        <v>412009.48000000004</v>
      </c>
      <c r="E259" s="1">
        <v>0</v>
      </c>
      <c r="F259" s="1">
        <v>0</v>
      </c>
      <c r="G259" s="2">
        <f t="shared" si="0"/>
        <v>293302.65600000002</v>
      </c>
      <c r="H259" s="2">
        <f t="shared" si="1"/>
        <v>0.52000000007683411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263973.15000000002</v>
      </c>
      <c r="D260" s="1">
        <f>'PR-RAS'!E264</f>
        <v>345598.03</v>
      </c>
      <c r="E260" s="1">
        <v>0</v>
      </c>
      <c r="F260" s="1">
        <v>0</v>
      </c>
      <c r="G260" s="2">
        <f t="shared" si="0"/>
        <v>247388.82539000004</v>
      </c>
      <c r="H260" s="2">
        <f t="shared" si="1"/>
        <v>0.18000000005122274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263973.15000000002</v>
      </c>
      <c r="D261" s="1">
        <f>'PR-RAS'!E265</f>
        <v>345598.03</v>
      </c>
      <c r="E261" s="1">
        <v>0</v>
      </c>
      <c r="F261" s="1">
        <v>0</v>
      </c>
      <c r="G261" s="2">
        <f t="shared" si="0"/>
        <v>248343.99460000003</v>
      </c>
      <c r="H261" s="2">
        <f t="shared" si="1"/>
        <v>0.18000000005122274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39729.53</v>
      </c>
      <c r="D264" s="1">
        <f>'PR-RAS'!E268</f>
        <v>57301.06</v>
      </c>
      <c r="E264" s="1">
        <v>0</v>
      </c>
      <c r="F264" s="1">
        <v>0</v>
      </c>
      <c r="G264" s="2">
        <f t="shared" si="0"/>
        <v>40589.22395</v>
      </c>
      <c r="H264" s="2">
        <f t="shared" si="1"/>
        <v>0.52999999999883585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43181.25</v>
      </c>
      <c r="E265" s="1">
        <v>0</v>
      </c>
      <c r="F265" s="1">
        <v>0</v>
      </c>
      <c r="G265" s="2">
        <f t="shared" ref="G265:G521" si="8">(B265/1000)*(C265*1+D265*2)</f>
        <v>22799.7</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39729.53</v>
      </c>
      <c r="D266" s="1">
        <f>'PR-RAS'!E270</f>
        <v>14119.81</v>
      </c>
      <c r="E266" s="1">
        <v>0</v>
      </c>
      <c r="F266" s="1">
        <v>0</v>
      </c>
      <c r="G266" s="2">
        <f t="shared" si="8"/>
        <v>18011.82475</v>
      </c>
      <c r="H266" s="2">
        <f t="shared" si="9"/>
        <v>0.66000000000167347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9110.36</v>
      </c>
      <c r="D269" s="1">
        <f>'PR-RAS'!E273</f>
        <v>9110.39</v>
      </c>
      <c r="E269" s="1">
        <v>0</v>
      </c>
      <c r="F269" s="1">
        <v>0</v>
      </c>
      <c r="G269" s="2">
        <f t="shared" si="8"/>
        <v>7324.7455200000004</v>
      </c>
      <c r="H269" s="2">
        <f t="shared" si="9"/>
        <v>0.75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9110.36</v>
      </c>
      <c r="D274" s="1">
        <f>'PR-RAS'!E278</f>
        <v>9110.39</v>
      </c>
      <c r="E274" s="1">
        <v>0</v>
      </c>
      <c r="F274" s="1">
        <v>0</v>
      </c>
      <c r="G274" s="2">
        <f t="shared" si="8"/>
        <v>7461.4012200000006</v>
      </c>
      <c r="H274" s="2">
        <f t="shared" si="9"/>
        <v>0.75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4053423.3899999997</v>
      </c>
      <c r="D285" s="1">
        <f>'PR-RAS'!E289</f>
        <v>3974026.3400000003</v>
      </c>
      <c r="E285" s="1">
        <v>0</v>
      </c>
      <c r="F285" s="1">
        <v>0</v>
      </c>
      <c r="G285" s="2">
        <f t="shared" si="8"/>
        <v>3408419.2038799999</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799562.13000000082</v>
      </c>
      <c r="D286" s="1">
        <f>'PR-RAS'!E290</f>
        <v>5177911.8299999982</v>
      </c>
      <c r="E286" s="1">
        <v>0</v>
      </c>
      <c r="F286" s="1">
        <v>0</v>
      </c>
      <c r="G286" s="2">
        <f t="shared" si="8"/>
        <v>3179284.950149999</v>
      </c>
      <c r="H286" s="2">
        <f t="shared" si="9"/>
        <v>0.30000000260770321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3820969.23</v>
      </c>
      <c r="D288" s="1">
        <f>'PR-RAS'!E292</f>
        <v>154541.10999999999</v>
      </c>
      <c r="E288" s="1">
        <v>0</v>
      </c>
      <c r="F288" s="1">
        <v>0</v>
      </c>
      <c r="G288" s="2">
        <f t="shared" si="8"/>
        <v>1185324.76615</v>
      </c>
      <c r="H288" s="2">
        <f t="shared" si="9"/>
        <v>0.33999999996740371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5461036.8600000003</v>
      </c>
      <c r="D290" s="1">
        <f>'PR-RAS'!E294</f>
        <v>4089743.52</v>
      </c>
      <c r="E290" s="1">
        <v>0</v>
      </c>
      <c r="F290" s="1">
        <v>0</v>
      </c>
      <c r="G290" s="2">
        <f t="shared" si="8"/>
        <v>3942111.4071</v>
      </c>
      <c r="H290" s="2">
        <f t="shared" si="9"/>
        <v>0.61999999964609742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242923.92</v>
      </c>
      <c r="D293" s="1">
        <f>'PR-RAS'!E298</f>
        <v>66014.81</v>
      </c>
      <c r="E293" s="1">
        <v>0</v>
      </c>
      <c r="F293" s="1">
        <v>0</v>
      </c>
      <c r="G293" s="2">
        <f t="shared" si="8"/>
        <v>109486.43368</v>
      </c>
      <c r="H293" s="2">
        <f t="shared" si="9"/>
        <v>0.26999999998952262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242923.92</v>
      </c>
      <c r="D294" s="1">
        <f>'PR-RAS'!E299</f>
        <v>66014.81</v>
      </c>
      <c r="E294" s="1">
        <v>0</v>
      </c>
      <c r="F294" s="1">
        <v>0</v>
      </c>
      <c r="G294" s="2">
        <f t="shared" si="8"/>
        <v>109861.38722</v>
      </c>
      <c r="H294" s="2">
        <f t="shared" si="9"/>
        <v>0.26999999998952262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236583.92</v>
      </c>
      <c r="D295" s="1">
        <f>'PR-RAS'!E300</f>
        <v>66014.81</v>
      </c>
      <c r="E295" s="1">
        <v>0</v>
      </c>
      <c r="F295" s="1">
        <v>0</v>
      </c>
      <c r="G295" s="2">
        <f t="shared" si="8"/>
        <v>108372.38076</v>
      </c>
      <c r="H295" s="2">
        <f t="shared" si="9"/>
        <v>0.26999999998952262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236583.92</v>
      </c>
      <c r="D296" s="1">
        <f>'PR-RAS'!E301</f>
        <v>66014.81</v>
      </c>
      <c r="E296" s="1">
        <v>0</v>
      </c>
      <c r="F296" s="1">
        <v>0</v>
      </c>
      <c r="G296" s="2">
        <f t="shared" si="8"/>
        <v>108740.99430000001</v>
      </c>
      <c r="H296" s="2">
        <f t="shared" si="9"/>
        <v>0.26999999998952262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6340</v>
      </c>
      <c r="D299" s="1">
        <f>'PR-RAS'!E304</f>
        <v>0</v>
      </c>
      <c r="E299" s="1">
        <v>0</v>
      </c>
      <c r="F299" s="1">
        <v>0</v>
      </c>
      <c r="G299" s="2">
        <f t="shared" si="8"/>
        <v>1889.32</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6340</v>
      </c>
      <c r="D303" s="1">
        <f>'PR-RAS'!E308</f>
        <v>0</v>
      </c>
      <c r="E303" s="1">
        <v>0</v>
      </c>
      <c r="F303" s="1">
        <v>0</v>
      </c>
      <c r="G303" s="2">
        <f t="shared" si="8"/>
        <v>1914.6799999999998</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552306.94999999995</v>
      </c>
      <c r="D345" s="1">
        <f>'PR-RAS'!E350</f>
        <v>1970489.19</v>
      </c>
      <c r="E345" s="1">
        <v>0</v>
      </c>
      <c r="F345" s="1">
        <v>0</v>
      </c>
      <c r="G345" s="2">
        <f t="shared" si="8"/>
        <v>1545690.1535199999</v>
      </c>
      <c r="H345" s="2">
        <f t="shared" si="9"/>
        <v>0.23999999999068677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24300</v>
      </c>
      <c r="E346" s="1">
        <v>0</v>
      </c>
      <c r="F346" s="1">
        <v>0</v>
      </c>
      <c r="G346" s="2">
        <f t="shared" si="8"/>
        <v>16767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24300</v>
      </c>
      <c r="E347" s="1">
        <v>0</v>
      </c>
      <c r="F347" s="1">
        <v>0</v>
      </c>
      <c r="G347" s="2">
        <f t="shared" si="8"/>
        <v>16815.599999999999</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24300</v>
      </c>
      <c r="E348" s="1">
        <v>0</v>
      </c>
      <c r="F348" s="1">
        <v>0</v>
      </c>
      <c r="G348" s="2">
        <f t="shared" si="8"/>
        <v>16864.199999999997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481939.27</v>
      </c>
      <c r="D358" s="1">
        <f>'PR-RAS'!E363</f>
        <v>1888375.06</v>
      </c>
      <c r="E358" s="1">
        <v>0</v>
      </c>
      <c r="F358" s="1">
        <v>0</v>
      </c>
      <c r="G358" s="2">
        <f t="shared" si="8"/>
        <v>1520352.1122300001</v>
      </c>
      <c r="H358" s="2">
        <f t="shared" si="9"/>
        <v>0.33000000007450581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425662.42</v>
      </c>
      <c r="D359" s="1">
        <f>'PR-RAS'!E364</f>
        <v>1789348.6199999999</v>
      </c>
      <c r="E359" s="1">
        <v>0</v>
      </c>
      <c r="F359" s="1">
        <v>0</v>
      </c>
      <c r="G359" s="2">
        <f t="shared" si="8"/>
        <v>1433560.7582799997</v>
      </c>
      <c r="H359" s="2">
        <f t="shared" si="9"/>
        <v>0.80000000010477379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143030.07</v>
      </c>
      <c r="D361" s="1">
        <f>'PR-RAS'!E366</f>
        <v>261310.93</v>
      </c>
      <c r="E361" s="1">
        <v>0</v>
      </c>
      <c r="F361" s="1">
        <v>0</v>
      </c>
      <c r="G361" s="2">
        <f t="shared" si="8"/>
        <v>239634.69479999997</v>
      </c>
      <c r="H361" s="2">
        <f t="shared" si="9"/>
        <v>0.14000000001396984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230829.56</v>
      </c>
      <c r="D362" s="1">
        <f>'PR-RAS'!E367</f>
        <v>534576.47</v>
      </c>
      <c r="E362" s="1">
        <v>0</v>
      </c>
      <c r="F362" s="1">
        <v>0</v>
      </c>
      <c r="G362" s="2">
        <f t="shared" si="8"/>
        <v>469293.6825</v>
      </c>
      <c r="H362" s="2">
        <f t="shared" si="9"/>
        <v>0.90999999997438863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51802.79</v>
      </c>
      <c r="D363" s="1">
        <f>'PR-RAS'!E368</f>
        <v>993461.22</v>
      </c>
      <c r="E363" s="1">
        <v>0</v>
      </c>
      <c r="F363" s="1">
        <v>0</v>
      </c>
      <c r="G363" s="2">
        <f t="shared" si="8"/>
        <v>738018.53325999994</v>
      </c>
      <c r="H363" s="2">
        <f t="shared" si="9"/>
        <v>0.42999999997118721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48000.14</v>
      </c>
      <c r="D364" s="1">
        <f>'PR-RAS'!E369</f>
        <v>98253.08</v>
      </c>
      <c r="E364" s="1">
        <v>0</v>
      </c>
      <c r="F364" s="1">
        <v>0</v>
      </c>
      <c r="G364" s="2">
        <f t="shared" si="8"/>
        <v>88755.786899999992</v>
      </c>
      <c r="H364" s="2">
        <f t="shared" si="9"/>
        <v>0.22000000000116415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29096.1</v>
      </c>
      <c r="D365" s="1">
        <f>'PR-RAS'!E370</f>
        <v>5596.13</v>
      </c>
      <c r="E365" s="1">
        <v>0</v>
      </c>
      <c r="F365" s="1">
        <v>0</v>
      </c>
      <c r="G365" s="2">
        <f t="shared" si="8"/>
        <v>14664.963040000001</v>
      </c>
      <c r="H365" s="2">
        <f t="shared" si="9"/>
        <v>0.22999999999865395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1980</v>
      </c>
      <c r="E366" s="1">
        <v>0</v>
      </c>
      <c r="F366" s="1">
        <v>0</v>
      </c>
      <c r="G366" s="2">
        <f t="shared" si="8"/>
        <v>1445.3999999999999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1838.13</v>
      </c>
      <c r="D367" s="1">
        <f>'PR-RAS'!E372</f>
        <v>17028.7</v>
      </c>
      <c r="E367" s="1">
        <v>0</v>
      </c>
      <c r="F367" s="1">
        <v>0</v>
      </c>
      <c r="G367" s="2">
        <f t="shared" si="8"/>
        <v>13137.76398</v>
      </c>
      <c r="H367" s="2">
        <f t="shared" si="9"/>
        <v>0.42999999999938154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37130</v>
      </c>
      <c r="E370" s="1">
        <v>0</v>
      </c>
      <c r="F370" s="1">
        <v>0</v>
      </c>
      <c r="G370" s="2">
        <f t="shared" si="8"/>
        <v>27401.94</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17065.91</v>
      </c>
      <c r="D371" s="1">
        <f>'PR-RAS'!E376</f>
        <v>36518.25</v>
      </c>
      <c r="E371" s="1">
        <v>0</v>
      </c>
      <c r="F371" s="1">
        <v>0</v>
      </c>
      <c r="G371" s="2">
        <f t="shared" si="8"/>
        <v>33337.8917</v>
      </c>
      <c r="H371" s="2">
        <f t="shared" si="9"/>
        <v>0.34000000000014552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8276.7099999999991</v>
      </c>
      <c r="D386" s="1">
        <f>'PR-RAS'!E391</f>
        <v>773.36</v>
      </c>
      <c r="E386" s="1">
        <v>0</v>
      </c>
      <c r="F386" s="1">
        <v>0</v>
      </c>
      <c r="G386" s="2">
        <f t="shared" si="8"/>
        <v>3782.0205499999993</v>
      </c>
      <c r="H386" s="2">
        <f t="shared" si="9"/>
        <v>0.65000000000088676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8276.7099999999991</v>
      </c>
      <c r="D388" s="1">
        <f>'PR-RAS'!E393</f>
        <v>773.36</v>
      </c>
      <c r="E388" s="1">
        <v>0</v>
      </c>
      <c r="F388" s="1">
        <v>0</v>
      </c>
      <c r="G388" s="2">
        <f t="shared" si="8"/>
        <v>3801.6674099999996</v>
      </c>
      <c r="H388" s="2">
        <f t="shared" si="9"/>
        <v>0.65000000000088676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70367.679999999993</v>
      </c>
      <c r="D397" s="1">
        <f>'PR-RAS'!E402</f>
        <v>57814.13</v>
      </c>
      <c r="E397" s="1">
        <v>0</v>
      </c>
      <c r="F397" s="1">
        <v>0</v>
      </c>
      <c r="G397" s="2">
        <f t="shared" si="8"/>
        <v>73654.392240000001</v>
      </c>
      <c r="H397" s="2">
        <f t="shared" si="9"/>
        <v>0.45000000000436557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70367.679999999993</v>
      </c>
      <c r="D401" s="1">
        <f>'PR-RAS'!E406</f>
        <v>57814.13</v>
      </c>
      <c r="E401" s="1">
        <v>0</v>
      </c>
      <c r="F401" s="1">
        <v>0</v>
      </c>
      <c r="G401" s="2">
        <f t="shared" si="8"/>
        <v>74398.376000000004</v>
      </c>
      <c r="H401" s="2">
        <f t="shared" si="9"/>
        <v>0.45000000000436557</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309383.02999999991</v>
      </c>
      <c r="D403" s="1">
        <f>'PR-RAS'!E408</f>
        <v>1904474.38</v>
      </c>
      <c r="E403" s="1">
        <v>0</v>
      </c>
      <c r="F403" s="1">
        <v>0</v>
      </c>
      <c r="G403" s="2">
        <f t="shared" si="8"/>
        <v>1655569.3795799999</v>
      </c>
      <c r="H403" s="2">
        <f t="shared" si="9"/>
        <v>0.40999999979976565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4688447.92</v>
      </c>
      <c r="D405" s="1">
        <f>'PR-RAS'!E410</f>
        <v>0.05</v>
      </c>
      <c r="E405" s="1">
        <v>0</v>
      </c>
      <c r="F405" s="1">
        <v>0</v>
      </c>
      <c r="G405" s="2">
        <f t="shared" si="8"/>
        <v>1894133.0000799999</v>
      </c>
      <c r="H405" s="2">
        <f t="shared" si="9"/>
        <v>0.13000000007450579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196281.11</v>
      </c>
      <c r="D406" s="1">
        <f>'PR-RAS'!E411</f>
        <v>93521.94</v>
      </c>
      <c r="E406" s="1">
        <v>0</v>
      </c>
      <c r="F406" s="1">
        <v>0</v>
      </c>
      <c r="G406" s="2">
        <f t="shared" si="8"/>
        <v>155246.62095000001</v>
      </c>
      <c r="H406" s="2">
        <f t="shared" si="9"/>
        <v>0.16999999998370185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5095909.4400000004</v>
      </c>
      <c r="D407" s="1">
        <f>'PR-RAS'!E412</f>
        <v>9217952.9799999986</v>
      </c>
      <c r="E407" s="1">
        <v>0</v>
      </c>
      <c r="F407" s="1">
        <v>0</v>
      </c>
      <c r="G407" s="2">
        <f t="shared" si="8"/>
        <v>9553917.0524000004</v>
      </c>
      <c r="H407" s="2">
        <f t="shared" si="9"/>
        <v>0.46000000182539225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4605730.34</v>
      </c>
      <c r="D408" s="1">
        <f>'PR-RAS'!E413</f>
        <v>5944515.5300000003</v>
      </c>
      <c r="E408" s="1">
        <v>0</v>
      </c>
      <c r="F408" s="1">
        <v>0</v>
      </c>
      <c r="G408" s="2">
        <f t="shared" si="8"/>
        <v>6713367.8898</v>
      </c>
      <c r="H408" s="2">
        <f t="shared" si="9"/>
        <v>0.80999999959021807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490179.10000000056</v>
      </c>
      <c r="D409" s="1">
        <f>'PR-RAS'!E414</f>
        <v>3273437.4499999983</v>
      </c>
      <c r="E409" s="1">
        <v>0</v>
      </c>
      <c r="F409" s="1">
        <v>0</v>
      </c>
      <c r="G409" s="2">
        <f t="shared" si="8"/>
        <v>2871118.0319999987</v>
      </c>
      <c r="H409" s="2">
        <f t="shared" si="9"/>
        <v>0.54999999888241291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154541.06</v>
      </c>
      <c r="E411" s="1">
        <v>0</v>
      </c>
      <c r="F411" s="1">
        <v>0</v>
      </c>
      <c r="G411" s="2">
        <f t="shared" si="8"/>
        <v>126723.66919999999</v>
      </c>
      <c r="H411" s="2">
        <f t="shared" si="9"/>
        <v>5.9999999997671694E-2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867478.69</v>
      </c>
      <c r="D412" s="1">
        <f>'PR-RAS'!E417</f>
        <v>0</v>
      </c>
      <c r="E412" s="1">
        <v>0</v>
      </c>
      <c r="F412" s="1">
        <v>0</v>
      </c>
      <c r="G412" s="2">
        <f t="shared" si="8"/>
        <v>356533.74158999993</v>
      </c>
      <c r="H412" s="2">
        <f t="shared" si="9"/>
        <v>0.31000000005587935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5657317.9700000007</v>
      </c>
      <c r="D413" s="1">
        <f>'PR-RAS'!E418</f>
        <v>4183265.46</v>
      </c>
      <c r="E413" s="1">
        <v>0</v>
      </c>
      <c r="F413" s="1">
        <v>0</v>
      </c>
      <c r="G413" s="2">
        <f t="shared" si="8"/>
        <v>5777825.7426800001</v>
      </c>
      <c r="H413" s="2">
        <f t="shared" si="9"/>
        <v>0.48999999929219484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250000</v>
      </c>
      <c r="D414" s="1">
        <f>'PR-RAS'!E420</f>
        <v>0</v>
      </c>
      <c r="E414" s="1">
        <v>0</v>
      </c>
      <c r="F414" s="1">
        <v>0</v>
      </c>
      <c r="G414" s="2">
        <f t="shared" si="8"/>
        <v>103250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250000</v>
      </c>
      <c r="D478" s="1">
        <f>'PR-RAS'!E484</f>
        <v>0</v>
      </c>
      <c r="E478" s="1">
        <v>0</v>
      </c>
      <c r="F478" s="1">
        <v>0</v>
      </c>
      <c r="G478" s="2">
        <f t="shared" si="8"/>
        <v>119250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250000</v>
      </c>
      <c r="D489" s="1">
        <f>'PR-RAS'!E495</f>
        <v>0</v>
      </c>
      <c r="E489" s="1">
        <v>0</v>
      </c>
      <c r="F489" s="1">
        <v>0</v>
      </c>
      <c r="G489" s="2">
        <f t="shared" si="8"/>
        <v>122000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250000</v>
      </c>
      <c r="D490" s="1">
        <f>'PR-RAS'!E496</f>
        <v>0</v>
      </c>
      <c r="E490" s="1">
        <v>0</v>
      </c>
      <c r="F490" s="1">
        <v>0</v>
      </c>
      <c r="G490" s="2">
        <f t="shared" si="8"/>
        <v>122250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585371.92000000004</v>
      </c>
      <c r="D522" s="1">
        <f>'PR-RAS'!E528</f>
        <v>250000</v>
      </c>
      <c r="E522" s="1">
        <v>0</v>
      </c>
      <c r="F522" s="1">
        <v>0</v>
      </c>
      <c r="G522" s="2">
        <f t="shared" ref="G522:G809" si="10">(B522/1000)*(C522*1+D522*2)</f>
        <v>565478.77032000001</v>
      </c>
      <c r="H522" s="2">
        <f t="shared" ref="H522:H809" si="11">ABS(C522-ROUND(C522,0))+ABS(D522-ROUND(D522,0))</f>
        <v>7.9999999958090484E-2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585371.92000000004</v>
      </c>
      <c r="D587" s="1">
        <f>'PR-RAS'!E593</f>
        <v>250000</v>
      </c>
      <c r="E587" s="1">
        <v>0</v>
      </c>
      <c r="F587" s="1">
        <v>0</v>
      </c>
      <c r="G587" s="2">
        <f t="shared" si="10"/>
        <v>636027.94511999993</v>
      </c>
      <c r="H587" s="2">
        <f t="shared" si="11"/>
        <v>7.9999999958090484E-2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530000</v>
      </c>
      <c r="D599" s="1">
        <f>'PR-RAS'!E605</f>
        <v>250000</v>
      </c>
      <c r="E599" s="1">
        <v>0</v>
      </c>
      <c r="F599" s="1">
        <v>0</v>
      </c>
      <c r="G599" s="2">
        <f t="shared" si="10"/>
        <v>615940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530000</v>
      </c>
      <c r="D600" s="1">
        <f>'PR-RAS'!E606</f>
        <v>250000</v>
      </c>
      <c r="E600" s="1">
        <v>0</v>
      </c>
      <c r="F600" s="1">
        <v>0</v>
      </c>
      <c r="G600" s="2">
        <f t="shared" si="10"/>
        <v>616970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55371.92</v>
      </c>
      <c r="D611" s="1">
        <f>'PR-RAS'!E617</f>
        <v>0</v>
      </c>
      <c r="E611" s="1">
        <v>0</v>
      </c>
      <c r="F611" s="1">
        <v>0</v>
      </c>
      <c r="G611" s="2">
        <f t="shared" si="10"/>
        <v>33776.871200000001</v>
      </c>
      <c r="H611" s="2">
        <f t="shared" si="11"/>
        <v>8.000000000174623E-2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55371.92</v>
      </c>
      <c r="D612" s="1">
        <f>'PR-RAS'!E618</f>
        <v>0</v>
      </c>
      <c r="E612" s="1">
        <v>0</v>
      </c>
      <c r="F612" s="1">
        <v>0</v>
      </c>
      <c r="G612" s="2">
        <f t="shared" si="10"/>
        <v>33832.243119999999</v>
      </c>
      <c r="H612" s="2">
        <f t="shared" si="11"/>
        <v>8.000000000174623E-2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335371.92000000004</v>
      </c>
      <c r="D630" s="1">
        <f>'PR-RAS'!E636</f>
        <v>250000</v>
      </c>
      <c r="E630" s="1">
        <v>0</v>
      </c>
      <c r="F630" s="1">
        <v>0</v>
      </c>
      <c r="G630" s="2">
        <f t="shared" si="10"/>
        <v>525448.93767999997</v>
      </c>
      <c r="H630" s="2">
        <f t="shared" si="11"/>
        <v>7.9999999958090484E-2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853380.25</v>
      </c>
      <c r="D631" s="1">
        <f>'PR-RAS'!E637</f>
        <v>0</v>
      </c>
      <c r="E631" s="1">
        <v>0</v>
      </c>
      <c r="F631" s="1">
        <v>0</v>
      </c>
      <c r="G631" s="2">
        <f t="shared" si="10"/>
        <v>537629.5575</v>
      </c>
      <c r="H631" s="2">
        <f t="shared" si="11"/>
        <v>0.25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5345909.4400000004</v>
      </c>
      <c r="D633" s="1">
        <f>'PR-RAS'!E639</f>
        <v>9217952.9799999986</v>
      </c>
      <c r="E633" s="1">
        <v>0</v>
      </c>
      <c r="F633" s="1">
        <v>0</v>
      </c>
      <c r="G633" s="2">
        <f t="shared" si="10"/>
        <v>15030107.332799999</v>
      </c>
      <c r="H633" s="2">
        <f t="shared" si="11"/>
        <v>0.46000000182539225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5191102.26</v>
      </c>
      <c r="D634" s="1">
        <f>'PR-RAS'!E640</f>
        <v>6194515.5300000003</v>
      </c>
      <c r="E634" s="1">
        <v>0</v>
      </c>
      <c r="F634" s="1">
        <v>0</v>
      </c>
      <c r="G634" s="2">
        <f t="shared" si="10"/>
        <v>11128224.391559999</v>
      </c>
      <c r="H634" s="2">
        <f t="shared" si="11"/>
        <v>0.72999999951571226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154807.18000000063</v>
      </c>
      <c r="D635" s="1">
        <f>'PR-RAS'!E641</f>
        <v>3023437.4499999983</v>
      </c>
      <c r="E635" s="1">
        <v>0</v>
      </c>
      <c r="F635" s="1">
        <v>0</v>
      </c>
      <c r="G635" s="2">
        <f t="shared" si="10"/>
        <v>3931866.4387199981</v>
      </c>
      <c r="H635" s="2">
        <f t="shared" si="11"/>
        <v>0.62999999895691872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154541.06</v>
      </c>
      <c r="E637" s="1">
        <v>0</v>
      </c>
      <c r="F637" s="1">
        <v>0</v>
      </c>
      <c r="G637" s="2">
        <f t="shared" si="10"/>
        <v>196576.22831999999</v>
      </c>
      <c r="H637" s="2">
        <f t="shared" si="11"/>
        <v>5.9999999997671694E-2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14098.439999999944</v>
      </c>
      <c r="D638" s="1">
        <f>'PR-RAS'!E644</f>
        <v>0</v>
      </c>
      <c r="E638" s="1">
        <v>0</v>
      </c>
      <c r="F638" s="1">
        <v>0</v>
      </c>
      <c r="G638" s="2">
        <f t="shared" si="10"/>
        <v>8980.706279999964</v>
      </c>
      <c r="H638" s="2">
        <f t="shared" si="11"/>
        <v>0.43999999994412065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140708.74000000069</v>
      </c>
      <c r="D639" s="1">
        <f>'PR-RAS'!E645</f>
        <v>3177978.5099999984</v>
      </c>
      <c r="E639" s="1">
        <v>0</v>
      </c>
      <c r="F639" s="1">
        <v>0</v>
      </c>
      <c r="G639" s="2">
        <f t="shared" si="10"/>
        <v>4144872.754879999</v>
      </c>
      <c r="H639" s="2">
        <f t="shared" si="11"/>
        <v>0.75000000093132257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21035.279999999999</v>
      </c>
      <c r="D641" s="1">
        <f>'PR-RAS'!E647</f>
        <v>12927.63</v>
      </c>
      <c r="E641" s="1">
        <v>0</v>
      </c>
      <c r="F641" s="1">
        <v>0</v>
      </c>
      <c r="G641" s="2">
        <f t="shared" si="10"/>
        <v>30009.945599999995</v>
      </c>
      <c r="H641" s="2">
        <f t="shared" si="11"/>
        <v>0.6499999999996362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249586.05</v>
      </c>
      <c r="D642" s="1">
        <f>'PR-RAS'!E649</f>
        <v>471277.03</v>
      </c>
      <c r="E642" s="1">
        <v>0</v>
      </c>
      <c r="F642" s="1">
        <v>0</v>
      </c>
      <c r="G642" s="2">
        <f t="shared" si="10"/>
        <v>764161.8105100001</v>
      </c>
      <c r="H642" s="2">
        <f t="shared" si="11"/>
        <v>8.0000000016298145E-2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6173041.25</v>
      </c>
      <c r="D643" s="1">
        <f>'PR-RAS'!E650</f>
        <v>10047422.960000001</v>
      </c>
      <c r="E643" s="1">
        <v>0</v>
      </c>
      <c r="F643" s="1">
        <v>0</v>
      </c>
      <c r="G643" s="2">
        <f t="shared" si="10"/>
        <v>16863983.563140001</v>
      </c>
      <c r="H643" s="2">
        <f t="shared" si="11"/>
        <v>0.28999999910593033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5951350.2699999996</v>
      </c>
      <c r="D644" s="1">
        <f>'PR-RAS'!E651</f>
        <v>7326500.5999999996</v>
      </c>
      <c r="E644" s="1">
        <v>0</v>
      </c>
      <c r="F644" s="1">
        <v>0</v>
      </c>
      <c r="G644" s="2">
        <f t="shared" si="10"/>
        <v>13248597.995209999</v>
      </c>
      <c r="H644" s="2">
        <f t="shared" si="11"/>
        <v>0.66999999992549419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471277.03000000026</v>
      </c>
      <c r="D645" s="1">
        <f>'PR-RAS'!E652</f>
        <v>3192199.3900000006</v>
      </c>
      <c r="E645" s="1">
        <v>0</v>
      </c>
      <c r="F645" s="1">
        <v>0</v>
      </c>
      <c r="G645" s="2">
        <f t="shared" si="10"/>
        <v>4415055.2216400011</v>
      </c>
      <c r="H645" s="2">
        <f t="shared" si="11"/>
        <v>0.42000000085681677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v>
      </c>
      <c r="D646" s="1">
        <f>'PR-RAS'!E653</f>
        <v>51</v>
      </c>
      <c r="E646" s="1">
        <v>0</v>
      </c>
      <c r="F646" s="1">
        <v>0</v>
      </c>
      <c r="G646" s="2">
        <f t="shared" si="10"/>
        <v>78.69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v>
      </c>
      <c r="D648" s="1">
        <f>'PR-RAS'!E655</f>
        <v>51</v>
      </c>
      <c r="E648" s="1">
        <v>0</v>
      </c>
      <c r="F648" s="1">
        <v>0</v>
      </c>
      <c r="G648" s="2">
        <f t="shared" si="10"/>
        <v>78.933999999999997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48.1</v>
      </c>
      <c r="D653" s="1">
        <f>'PR-RAS'!E660</f>
        <v>0</v>
      </c>
      <c r="E653" s="1">
        <v>0</v>
      </c>
      <c r="F653" s="1">
        <v>0</v>
      </c>
      <c r="G653" s="2">
        <f t="shared" si="10"/>
        <v>31.361200000000004</v>
      </c>
      <c r="H653" s="2">
        <f t="shared" si="11"/>
        <v>0.10000000000000142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1221790.94</v>
      </c>
      <c r="D654" s="1">
        <f>'PR-RAS'!E661</f>
        <v>1269790.32</v>
      </c>
      <c r="E654" s="1">
        <v>0</v>
      </c>
      <c r="F654" s="1">
        <v>0</v>
      </c>
      <c r="G654" s="2">
        <f t="shared" si="10"/>
        <v>2456175.6417400003</v>
      </c>
      <c r="H654" s="2">
        <f t="shared" si="11"/>
        <v>0.38000000012107193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816506.27</v>
      </c>
      <c r="D655" s="1">
        <f>'PR-RAS'!E662</f>
        <v>562972.69999999995</v>
      </c>
      <c r="E655" s="1">
        <v>0</v>
      </c>
      <c r="F655" s="1">
        <v>0</v>
      </c>
      <c r="G655" s="2">
        <f t="shared" si="10"/>
        <v>1270363.39218</v>
      </c>
      <c r="H655" s="2">
        <f t="shared" si="11"/>
        <v>0.57000000006519258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230438.66</v>
      </c>
      <c r="D658" s="1">
        <f>'PR-RAS'!E665</f>
        <v>35000</v>
      </c>
      <c r="E658" s="1">
        <v>0</v>
      </c>
      <c r="F658" s="1">
        <v>0</v>
      </c>
      <c r="G658" s="2">
        <f t="shared" si="10"/>
        <v>197388.19962000003</v>
      </c>
      <c r="H658" s="2">
        <f t="shared" si="11"/>
        <v>0.33999999999650754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15000</v>
      </c>
      <c r="D659" s="1">
        <f>'PR-RAS'!E666</f>
        <v>0</v>
      </c>
      <c r="E659" s="1">
        <v>0</v>
      </c>
      <c r="F659" s="1">
        <v>0</v>
      </c>
      <c r="G659" s="2">
        <f t="shared" si="10"/>
        <v>9870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199077.05</v>
      </c>
      <c r="D687" s="1">
        <f>'PR-RAS'!E694</f>
        <v>291090.07</v>
      </c>
      <c r="E687" s="1">
        <v>0</v>
      </c>
      <c r="F687" s="1">
        <v>0</v>
      </c>
      <c r="G687" s="2">
        <f t="shared" si="10"/>
        <v>535942.43234000006</v>
      </c>
      <c r="H687" s="2">
        <f t="shared" si="11"/>
        <v>0.11999999999534339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10309.26</v>
      </c>
      <c r="D711" s="1">
        <f>'PR-RAS'!E718</f>
        <v>11727.08</v>
      </c>
      <c r="E711" s="1">
        <v>0</v>
      </c>
      <c r="F711" s="1">
        <v>0</v>
      </c>
      <c r="G711" s="2">
        <f t="shared" si="10"/>
        <v>23972.028199999997</v>
      </c>
      <c r="H711" s="2">
        <f t="shared" si="11"/>
        <v>0.34000000000014552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199.08</v>
      </c>
      <c r="D712" s="1">
        <f>'PR-RAS'!E719</f>
        <v>199.08</v>
      </c>
      <c r="E712" s="1">
        <v>0</v>
      </c>
      <c r="F712" s="1">
        <v>0</v>
      </c>
      <c r="G712" s="2">
        <f t="shared" si="10"/>
        <v>424.63763999999998</v>
      </c>
      <c r="H712" s="2">
        <f t="shared" si="11"/>
        <v>0.16000000000002501</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755.97</v>
      </c>
      <c r="D714" s="1">
        <f>'PR-RAS'!E721</f>
        <v>0</v>
      </c>
      <c r="E714" s="1">
        <v>0</v>
      </c>
      <c r="F714" s="1">
        <v>0</v>
      </c>
      <c r="G714" s="2">
        <f t="shared" si="10"/>
        <v>539.00661000000002</v>
      </c>
      <c r="H714" s="2">
        <f t="shared" si="11"/>
        <v>2.9999999999972715E-2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32310.2</v>
      </c>
      <c r="D715" s="1">
        <f>'PR-RAS'!E722</f>
        <v>1263.02</v>
      </c>
      <c r="E715" s="1">
        <v>0</v>
      </c>
      <c r="F715" s="1">
        <v>0</v>
      </c>
      <c r="G715" s="2">
        <f t="shared" si="10"/>
        <v>24873.075359999999</v>
      </c>
      <c r="H715" s="2">
        <f t="shared" si="11"/>
        <v>0.22000000000070941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46267.199999999997</v>
      </c>
      <c r="D717" s="1">
        <f>'PR-RAS'!E724</f>
        <v>46267.199999999997</v>
      </c>
      <c r="E717" s="1">
        <v>0</v>
      </c>
      <c r="F717" s="1">
        <v>0</v>
      </c>
      <c r="G717" s="2">
        <f t="shared" si="10"/>
        <v>99381.945599999977</v>
      </c>
      <c r="H717" s="2">
        <f t="shared" si="11"/>
        <v>0.39999999999417923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22816.77</v>
      </c>
      <c r="D718" s="1">
        <f>'PR-RAS'!E725</f>
        <v>22723.79</v>
      </c>
      <c r="E718" s="1">
        <v>0</v>
      </c>
      <c r="F718" s="1">
        <v>0</v>
      </c>
      <c r="G718" s="2">
        <f t="shared" si="10"/>
        <v>48945.538950000002</v>
      </c>
      <c r="H718" s="2">
        <f t="shared" si="11"/>
        <v>0.43999999999869033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4003.09</v>
      </c>
      <c r="D753" s="1">
        <f>'PR-RAS'!E760</f>
        <v>2355.7800000000002</v>
      </c>
      <c r="E753" s="1">
        <v>0</v>
      </c>
      <c r="F753" s="1">
        <v>0</v>
      </c>
      <c r="G753" s="2">
        <f t="shared" si="10"/>
        <v>6553.4168000000009</v>
      </c>
      <c r="H753" s="2">
        <f t="shared" si="11"/>
        <v>0.30999999999994543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5000</v>
      </c>
      <c r="E756" s="1">
        <v>0</v>
      </c>
      <c r="F756" s="1">
        <v>0</v>
      </c>
      <c r="G756" s="2">
        <f t="shared" si="10"/>
        <v>7550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883232.4</v>
      </c>
      <c r="D809" s="1">
        <f>'PR-RAS'!E816</f>
        <v>689200.82</v>
      </c>
      <c r="E809" s="1">
        <v>0</v>
      </c>
      <c r="F809" s="1">
        <v>0</v>
      </c>
      <c r="G809" s="2">
        <f t="shared" si="10"/>
        <v>1827400.3043200001</v>
      </c>
      <c r="H809" s="2">
        <f t="shared" si="11"/>
        <v>0.58000000007450581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2834.5</v>
      </c>
      <c r="D810" s="1">
        <f>'PR-RAS'!E817</f>
        <v>34697.58</v>
      </c>
      <c r="E810" s="1">
        <v>0</v>
      </c>
      <c r="F810" s="1">
        <v>0</v>
      </c>
      <c r="G810" s="2">
        <f t="shared" ref="G810:G983" si="18">(B810/1000)*(C810*1+D810*2)</f>
        <v>58433.794940000007</v>
      </c>
      <c r="H810" s="2">
        <f t="shared" ref="H810:H1067" si="19">ABS(C810-ROUND(C810,0))+ABS(D810-ROUND(D810,0))</f>
        <v>0.91999999999825377</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51160.23</v>
      </c>
      <c r="D812" s="1">
        <f>'PR-RAS'!E819</f>
        <v>53885.440000000002</v>
      </c>
      <c r="E812" s="1">
        <v>0</v>
      </c>
      <c r="F812" s="1">
        <v>0</v>
      </c>
      <c r="G812" s="2">
        <f t="shared" si="18"/>
        <v>128893.13021000002</v>
      </c>
      <c r="H812" s="2">
        <f t="shared" si="19"/>
        <v>0.67000000000552973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50745.3</v>
      </c>
      <c r="D816" s="1">
        <f>'PR-RAS'!E823</f>
        <v>52116.75</v>
      </c>
      <c r="E816" s="1">
        <v>0</v>
      </c>
      <c r="F816" s="1">
        <v>0</v>
      </c>
      <c r="G816" s="2">
        <f t="shared" si="18"/>
        <v>126307.72199999998</v>
      </c>
      <c r="H816" s="2">
        <f t="shared" si="19"/>
        <v>0.55000000000291038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25887.19</v>
      </c>
      <c r="D817" s="1">
        <f>'PR-RAS'!E824</f>
        <v>25132.49</v>
      </c>
      <c r="E817" s="1">
        <v>0</v>
      </c>
      <c r="F817" s="1">
        <v>0</v>
      </c>
      <c r="G817" s="2">
        <f t="shared" si="18"/>
        <v>62140.170719999995</v>
      </c>
      <c r="H817" s="2">
        <f t="shared" si="19"/>
        <v>0.68000000000029104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30545.38</v>
      </c>
      <c r="D819" s="1">
        <f>'PR-RAS'!E826</f>
        <v>7565.77</v>
      </c>
      <c r="E819" s="1">
        <v>0</v>
      </c>
      <c r="F819" s="1">
        <v>0</v>
      </c>
      <c r="G819" s="2">
        <f t="shared" si="18"/>
        <v>37363.720559999994</v>
      </c>
      <c r="H819" s="2">
        <f t="shared" si="19"/>
        <v>0.61000000000058208</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28418.61</v>
      </c>
      <c r="D822" s="1">
        <f>'PR-RAS'!E829</f>
        <v>0</v>
      </c>
      <c r="E822" s="1">
        <v>0</v>
      </c>
      <c r="F822" s="1">
        <v>0</v>
      </c>
      <c r="G822" s="2">
        <f t="shared" si="18"/>
        <v>23331.678809999998</v>
      </c>
      <c r="H822" s="2">
        <f t="shared" si="19"/>
        <v>0.38999999999941792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250000</v>
      </c>
      <c r="D878" s="1">
        <f>'PR-RAS'!E885</f>
        <v>0</v>
      </c>
      <c r="E878" s="1">
        <v>0</v>
      </c>
      <c r="F878" s="1">
        <v>0</v>
      </c>
      <c r="G878" s="2">
        <f t="shared" si="18"/>
        <v>219250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530000</v>
      </c>
      <c r="D946" s="1">
        <f>'PR-RAS'!E953</f>
        <v>250000</v>
      </c>
      <c r="E946" s="1">
        <v>0</v>
      </c>
      <c r="F946" s="1">
        <v>0</v>
      </c>
      <c r="G946" s="2">
        <f t="shared" si="18"/>
        <v>973350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55371.92</v>
      </c>
      <c r="D961" s="1">
        <f>'PR-RAS'!E968</f>
        <v>0</v>
      </c>
      <c r="E961" s="1">
        <v>0</v>
      </c>
      <c r="F961" s="1">
        <v>0</v>
      </c>
      <c r="G961" s="2">
        <f t="shared" si="18"/>
        <v>53157.043199999993</v>
      </c>
      <c r="H961" s="2">
        <f t="shared" si="19"/>
        <v>8.000000000174623E-2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20694146.149999999</v>
      </c>
      <c r="D984" s="6">
        <f>BILANCA!E6</f>
        <v>22035324.970000006</v>
      </c>
      <c r="E984" s="6">
        <v>0</v>
      </c>
      <c r="F984" s="6">
        <v>0</v>
      </c>
      <c r="G984" s="7">
        <f t="shared" ref="G984:G1241" si="22">B984/1000*C984+B984/500*D984</f>
        <v>64764.796090000011</v>
      </c>
      <c r="H984" s="7">
        <f t="shared" si="19"/>
        <v>0.17999999225139618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12936829.16</v>
      </c>
      <c r="D985" s="1">
        <f>BILANCA!E7</f>
        <v>13046875.310000004</v>
      </c>
      <c r="E985" s="1">
        <v>0</v>
      </c>
      <c r="F985" s="1">
        <v>0</v>
      </c>
      <c r="G985" s="2">
        <f t="shared" si="22"/>
        <v>78061.159560000029</v>
      </c>
      <c r="H985" s="2">
        <f t="shared" si="19"/>
        <v>0.47000000439584255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358090.06</v>
      </c>
      <c r="D986" s="1">
        <f>BILANCA!E8</f>
        <v>382390.06</v>
      </c>
      <c r="E986" s="1">
        <v>0</v>
      </c>
      <c r="F986" s="1">
        <v>0</v>
      </c>
      <c r="G986" s="2">
        <f t="shared" si="22"/>
        <v>3368.6105400000001</v>
      </c>
      <c r="H986" s="2">
        <f t="shared" si="19"/>
        <v>0.11999999999534339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352117.29</v>
      </c>
      <c r="D987" s="1">
        <f>BILANCA!E9</f>
        <v>376417.29</v>
      </c>
      <c r="E987" s="1">
        <v>0</v>
      </c>
      <c r="F987" s="1">
        <v>0</v>
      </c>
      <c r="G987" s="2">
        <f t="shared" si="22"/>
        <v>4419.8074799999995</v>
      </c>
      <c r="H987" s="2">
        <f t="shared" si="19"/>
        <v>0.57999999995809048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5972.77</v>
      </c>
      <c r="D988" s="1">
        <f>BILANCA!E10</f>
        <v>5972.77</v>
      </c>
      <c r="E988" s="1">
        <v>0</v>
      </c>
      <c r="F988" s="1">
        <v>0</v>
      </c>
      <c r="G988" s="2">
        <f t="shared" si="22"/>
        <v>89.591550000000012</v>
      </c>
      <c r="H988" s="2">
        <f t="shared" si="19"/>
        <v>0.45999999999912689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12283047.309999999</v>
      </c>
      <c r="D990" s="1">
        <f>BILANCA!E12</f>
        <v>12439310.410000004</v>
      </c>
      <c r="E990" s="1">
        <v>0</v>
      </c>
      <c r="F990" s="1">
        <v>0</v>
      </c>
      <c r="G990" s="2">
        <f t="shared" si="22"/>
        <v>260131.67691000004</v>
      </c>
      <c r="H990" s="2">
        <f t="shared" si="19"/>
        <v>0.7200000025331974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11467165.299999999</v>
      </c>
      <c r="D991" s="1">
        <f>BILANCA!E13</f>
        <v>11829021.390000002</v>
      </c>
      <c r="E991" s="1">
        <v>0</v>
      </c>
      <c r="F991" s="1">
        <v>0</v>
      </c>
      <c r="G991" s="2">
        <f t="shared" si="22"/>
        <v>281001.66464000003</v>
      </c>
      <c r="H991" s="2">
        <f t="shared" si="19"/>
        <v>0.69000000134110451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375450.69</v>
      </c>
      <c r="D992" s="1">
        <f>BILANCA!E14</f>
        <v>383753.19</v>
      </c>
      <c r="E992" s="1">
        <v>0</v>
      </c>
      <c r="F992" s="1">
        <v>0</v>
      </c>
      <c r="G992" s="2">
        <f t="shared" si="22"/>
        <v>10286.61363</v>
      </c>
      <c r="H992" s="2">
        <f t="shared" si="19"/>
        <v>0.5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9721877.1999999993</v>
      </c>
      <c r="D993" s="1">
        <f>BILANCA!E15</f>
        <v>9979332.3900000006</v>
      </c>
      <c r="E993" s="1">
        <v>0</v>
      </c>
      <c r="F993" s="1">
        <v>0</v>
      </c>
      <c r="G993" s="2">
        <f t="shared" si="22"/>
        <v>296805.41980000003</v>
      </c>
      <c r="H993" s="2">
        <f t="shared" si="19"/>
        <v>0.58999999985098839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11433287.029999999</v>
      </c>
      <c r="D994" s="1">
        <f>BILANCA!E16</f>
        <v>12811368.27</v>
      </c>
      <c r="E994" s="1">
        <v>0</v>
      </c>
      <c r="F994" s="1">
        <v>0</v>
      </c>
      <c r="G994" s="2">
        <f t="shared" si="22"/>
        <v>407616.25926999992</v>
      </c>
      <c r="H994" s="2">
        <f t="shared" si="19"/>
        <v>0.29999999888241291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4092044.3</v>
      </c>
      <c r="D995" s="1">
        <f>BILANCA!E17</f>
        <v>3870018.37</v>
      </c>
      <c r="E995" s="1">
        <v>0</v>
      </c>
      <c r="F995" s="1">
        <v>0</v>
      </c>
      <c r="G995" s="2">
        <f t="shared" si="22"/>
        <v>141984.97248</v>
      </c>
      <c r="H995" s="2">
        <f t="shared" si="19"/>
        <v>0.66999999992549419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14155493.92</v>
      </c>
      <c r="D996" s="1">
        <f>BILANCA!E18</f>
        <v>15215450.83</v>
      </c>
      <c r="E996" s="1">
        <v>0</v>
      </c>
      <c r="F996" s="1">
        <v>0</v>
      </c>
      <c r="G996" s="2">
        <f t="shared" si="22"/>
        <v>579623.14254000003</v>
      </c>
      <c r="H996" s="2">
        <f t="shared" si="19"/>
        <v>0.25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298567.51</v>
      </c>
      <c r="D997" s="1">
        <f>BILANCA!E19</f>
        <v>217687.24999999988</v>
      </c>
      <c r="E997" s="1">
        <v>0</v>
      </c>
      <c r="F997" s="1">
        <v>0</v>
      </c>
      <c r="G997" s="2">
        <f t="shared" si="22"/>
        <v>10275.188139999997</v>
      </c>
      <c r="H997" s="2">
        <f t="shared" si="19"/>
        <v>0.73999999987427145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661432.94999999995</v>
      </c>
      <c r="D998" s="1">
        <f>BILANCA!E20</f>
        <v>567864.69999999995</v>
      </c>
      <c r="E998" s="1">
        <v>0</v>
      </c>
      <c r="F998" s="1">
        <v>0</v>
      </c>
      <c r="G998" s="2">
        <f t="shared" si="22"/>
        <v>26957.435249999999</v>
      </c>
      <c r="H998" s="2">
        <f t="shared" si="19"/>
        <v>0.35000000009313226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24764.91</v>
      </c>
      <c r="D999" s="1">
        <f>BILANCA!E21</f>
        <v>24689.439999999999</v>
      </c>
      <c r="E999" s="1">
        <v>0</v>
      </c>
      <c r="F999" s="1">
        <v>0</v>
      </c>
      <c r="G999" s="2">
        <f t="shared" si="22"/>
        <v>1186.3006399999999</v>
      </c>
      <c r="H999" s="2">
        <f t="shared" si="19"/>
        <v>0.52999999999883585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328329</v>
      </c>
      <c r="D1000" s="1">
        <f>BILANCA!E22</f>
        <v>320780.11</v>
      </c>
      <c r="E1000" s="1">
        <v>0</v>
      </c>
      <c r="F1000" s="1">
        <v>0</v>
      </c>
      <c r="G1000" s="2">
        <f t="shared" si="22"/>
        <v>16488.116740000001</v>
      </c>
      <c r="H1000" s="2">
        <f t="shared" si="19"/>
        <v>0.10999999998603016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50680.98</v>
      </c>
      <c r="D1002" s="1">
        <f>BILANCA!E24</f>
        <v>33658.65</v>
      </c>
      <c r="E1002" s="1">
        <v>0</v>
      </c>
      <c r="F1002" s="1">
        <v>0</v>
      </c>
      <c r="G1002" s="2">
        <f t="shared" si="22"/>
        <v>2241.9673200000002</v>
      </c>
      <c r="H1002" s="2">
        <f t="shared" si="19"/>
        <v>0.36999999999534339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11207.65</v>
      </c>
      <c r="D1003" s="1">
        <f>BILANCA!E25</f>
        <v>11207.65</v>
      </c>
      <c r="E1003" s="1">
        <v>0</v>
      </c>
      <c r="F1003" s="1">
        <v>0</v>
      </c>
      <c r="G1003" s="2">
        <f t="shared" si="22"/>
        <v>672.45899999999995</v>
      </c>
      <c r="H1003" s="2">
        <f t="shared" si="19"/>
        <v>0.7000000000007276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27015.55</v>
      </c>
      <c r="D1004" s="1">
        <f>BILANCA!E26</f>
        <v>33325.11</v>
      </c>
      <c r="E1004" s="1">
        <v>0</v>
      </c>
      <c r="F1004" s="1">
        <v>0</v>
      </c>
      <c r="G1004" s="2">
        <f t="shared" si="22"/>
        <v>1966.98117</v>
      </c>
      <c r="H1004" s="2">
        <f t="shared" si="19"/>
        <v>0.56000000000130967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804863.53</v>
      </c>
      <c r="D1006" s="1">
        <f>BILANCA!E28</f>
        <v>773838.41</v>
      </c>
      <c r="E1006" s="1">
        <v>0</v>
      </c>
      <c r="F1006" s="1">
        <v>0</v>
      </c>
      <c r="G1006" s="2">
        <f t="shared" si="22"/>
        <v>54108.428050000002</v>
      </c>
      <c r="H1006" s="2">
        <f t="shared" si="19"/>
        <v>0.88000000000465661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448451.82999999996</v>
      </c>
      <c r="D1007" s="1">
        <f>BILANCA!E29</f>
        <v>338560.63</v>
      </c>
      <c r="E1007" s="1">
        <v>0</v>
      </c>
      <c r="F1007" s="1">
        <v>0</v>
      </c>
      <c r="G1007" s="2">
        <f t="shared" si="22"/>
        <v>27013.75416</v>
      </c>
      <c r="H1007" s="2">
        <f t="shared" si="19"/>
        <v>0.5400000000372529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225140.42</v>
      </c>
      <c r="D1008" s="1">
        <f>BILANCA!E30</f>
        <v>215054.85</v>
      </c>
      <c r="E1008" s="1">
        <v>0</v>
      </c>
      <c r="F1008" s="1">
        <v>0</v>
      </c>
      <c r="G1008" s="2">
        <f t="shared" si="22"/>
        <v>16381.253000000001</v>
      </c>
      <c r="H1008" s="2">
        <f t="shared" si="19"/>
        <v>0.57000000000698492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329967.81</v>
      </c>
      <c r="D1010" s="1">
        <f>BILANCA!E32</f>
        <v>329967.81</v>
      </c>
      <c r="E1010" s="1">
        <v>0</v>
      </c>
      <c r="F1010" s="1">
        <v>0</v>
      </c>
      <c r="G1010" s="2">
        <f t="shared" si="22"/>
        <v>26727.392609999995</v>
      </c>
      <c r="H1010" s="2">
        <f t="shared" si="19"/>
        <v>0.38000000000465661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106656.4</v>
      </c>
      <c r="D1012" s="1">
        <f>BILANCA!E34</f>
        <v>206462.03</v>
      </c>
      <c r="E1012" s="1">
        <v>0</v>
      </c>
      <c r="F1012" s="1">
        <v>0</v>
      </c>
      <c r="G1012" s="2">
        <f t="shared" si="22"/>
        <v>15067.833340000001</v>
      </c>
      <c r="H1012" s="2">
        <f t="shared" si="19"/>
        <v>0.42999999999301508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369.29999999999927</v>
      </c>
      <c r="D1013" s="1">
        <f>BILANCA!E35</f>
        <v>369.29999999999927</v>
      </c>
      <c r="E1013" s="1">
        <v>0</v>
      </c>
      <c r="F1013" s="1">
        <v>0</v>
      </c>
      <c r="G1013" s="2">
        <f t="shared" si="22"/>
        <v>33.236999999999931</v>
      </c>
      <c r="H1013" s="2">
        <f t="shared" si="19"/>
        <v>0.59999999999854481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9076.65</v>
      </c>
      <c r="D1015" s="1">
        <f>BILANCA!E37</f>
        <v>9076.65</v>
      </c>
      <c r="E1015" s="1">
        <v>0</v>
      </c>
      <c r="F1015" s="1">
        <v>0</v>
      </c>
      <c r="G1015" s="2">
        <f t="shared" si="22"/>
        <v>871.35839999999985</v>
      </c>
      <c r="H1015" s="2">
        <f t="shared" si="19"/>
        <v>0.7000000000007276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8707.35</v>
      </c>
      <c r="D1018" s="1">
        <f>BILANCA!E40</f>
        <v>8707.35</v>
      </c>
      <c r="E1018" s="1">
        <v>0</v>
      </c>
      <c r="F1018" s="1">
        <v>0</v>
      </c>
      <c r="G1018" s="2">
        <f t="shared" si="22"/>
        <v>914.27175000000011</v>
      </c>
      <c r="H1018" s="2">
        <f t="shared" si="19"/>
        <v>0.7000000000007276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48711.67</v>
      </c>
      <c r="D1019" s="1">
        <f>BILANCA!E41</f>
        <v>35178.06</v>
      </c>
      <c r="E1019" s="1">
        <v>0</v>
      </c>
      <c r="F1019" s="1">
        <v>0</v>
      </c>
      <c r="G1019" s="2">
        <f t="shared" si="22"/>
        <v>4286.4404399999994</v>
      </c>
      <c r="H1019" s="2">
        <f t="shared" si="19"/>
        <v>0.38999999999941792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61815.07</v>
      </c>
      <c r="D1020" s="1">
        <f>BILANCA!E42</f>
        <v>61815.07</v>
      </c>
      <c r="E1020" s="1">
        <v>0</v>
      </c>
      <c r="F1020" s="1">
        <v>0</v>
      </c>
      <c r="G1020" s="2">
        <f t="shared" si="22"/>
        <v>6861.4727699999994</v>
      </c>
      <c r="H1020" s="2">
        <f t="shared" si="19"/>
        <v>0.13999999999941792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13103.4</v>
      </c>
      <c r="D1022" s="1">
        <f>BILANCA!E44</f>
        <v>26637.01</v>
      </c>
      <c r="E1022" s="1">
        <v>0</v>
      </c>
      <c r="F1022" s="1">
        <v>0</v>
      </c>
      <c r="G1022" s="2">
        <f t="shared" si="22"/>
        <v>2588.71938</v>
      </c>
      <c r="H1022" s="2">
        <f t="shared" si="19"/>
        <v>0.40999999999803549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19781.699999999953</v>
      </c>
      <c r="D1023" s="1">
        <f>BILANCA!E45</f>
        <v>18493.779999999912</v>
      </c>
      <c r="E1023" s="1">
        <v>0</v>
      </c>
      <c r="F1023" s="1">
        <v>0</v>
      </c>
      <c r="G1023" s="2">
        <f t="shared" si="22"/>
        <v>2270.7703999999912</v>
      </c>
      <c r="H1023" s="2">
        <f t="shared" si="19"/>
        <v>0.52000000013504177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20507.509999999998</v>
      </c>
      <c r="D1025" s="1">
        <f>BILANCA!E47</f>
        <v>19654.5</v>
      </c>
      <c r="E1025" s="1">
        <v>0</v>
      </c>
      <c r="F1025" s="1">
        <v>0</v>
      </c>
      <c r="G1025" s="2">
        <f t="shared" si="22"/>
        <v>2512.29342</v>
      </c>
      <c r="H1025" s="2">
        <f t="shared" si="19"/>
        <v>0.99000000000160071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543935.46</v>
      </c>
      <c r="D1026" s="1">
        <f>BILANCA!E48</f>
        <v>594798.77999999991</v>
      </c>
      <c r="E1026" s="1">
        <v>0</v>
      </c>
      <c r="F1026" s="1">
        <v>0</v>
      </c>
      <c r="G1026" s="2">
        <f t="shared" si="22"/>
        <v>74541.919859999995</v>
      </c>
      <c r="H1026" s="2">
        <f t="shared" si="19"/>
        <v>0.68000000005122274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139661.35999999999</v>
      </c>
      <c r="D1027" s="1">
        <f>BILANCA!E49</f>
        <v>115389.67</v>
      </c>
      <c r="E1027" s="1">
        <v>0</v>
      </c>
      <c r="F1027" s="1">
        <v>0</v>
      </c>
      <c r="G1027" s="2">
        <f t="shared" si="22"/>
        <v>16299.390799999997</v>
      </c>
      <c r="H1027" s="2">
        <f t="shared" si="19"/>
        <v>0.68999999998777639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684322.63</v>
      </c>
      <c r="D1028" s="1">
        <f>BILANCA!E50</f>
        <v>711349.17</v>
      </c>
      <c r="E1028" s="1">
        <v>0</v>
      </c>
      <c r="F1028" s="1">
        <v>0</v>
      </c>
      <c r="G1028" s="2">
        <f t="shared" si="22"/>
        <v>94815.943650000001</v>
      </c>
      <c r="H1028" s="2">
        <f t="shared" si="19"/>
        <v>0.5400000000372529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101484.88</v>
      </c>
      <c r="D1029" s="1">
        <f>BILANCA!E51</f>
        <v>101484.88</v>
      </c>
      <c r="E1029" s="1">
        <v>0</v>
      </c>
      <c r="F1029" s="1">
        <v>0</v>
      </c>
      <c r="G1029" s="2">
        <f t="shared" si="22"/>
        <v>14004.91344</v>
      </c>
      <c r="H1029" s="2">
        <f t="shared" si="19"/>
        <v>0.23999999999068677</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97346.59</v>
      </c>
      <c r="D1030" s="1">
        <f>BILANCA!E52</f>
        <v>26878.61</v>
      </c>
      <c r="E1030" s="1">
        <v>0</v>
      </c>
      <c r="F1030" s="1">
        <v>0</v>
      </c>
      <c r="G1030" s="2">
        <f t="shared" si="22"/>
        <v>7101.879069999999</v>
      </c>
      <c r="H1030" s="2">
        <f t="shared" si="19"/>
        <v>0.80000000000291038</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176941.43</v>
      </c>
      <c r="D1032" s="1">
        <f>BILANCA!E54</f>
        <v>106639.83</v>
      </c>
      <c r="E1032" s="1">
        <v>0</v>
      </c>
      <c r="F1032" s="1">
        <v>0</v>
      </c>
      <c r="G1032" s="2">
        <f t="shared" si="22"/>
        <v>19120.833409999999</v>
      </c>
      <c r="H1032" s="2">
        <f t="shared" si="19"/>
        <v>0.59999999999126885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79594.84</v>
      </c>
      <c r="D1033" s="1">
        <f>BILANCA!E55</f>
        <v>79761.22</v>
      </c>
      <c r="E1033" s="1">
        <v>0</v>
      </c>
      <c r="F1033" s="1">
        <v>0</v>
      </c>
      <c r="G1033" s="2">
        <f t="shared" si="22"/>
        <v>11955.864000000001</v>
      </c>
      <c r="H1033" s="2">
        <f t="shared" si="19"/>
        <v>0.38000000000465661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96860.32</v>
      </c>
      <c r="D1034" s="1">
        <f>BILANCA!E56</f>
        <v>96811.35</v>
      </c>
      <c r="E1034" s="1">
        <v>0</v>
      </c>
      <c r="F1034" s="1">
        <v>0</v>
      </c>
      <c r="G1034" s="2">
        <f t="shared" si="22"/>
        <v>14814.634020000001</v>
      </c>
      <c r="H1034" s="2">
        <f t="shared" si="19"/>
        <v>0.67000000001280569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96860.32</v>
      </c>
      <c r="D1035" s="1">
        <f>BILANCA!E57</f>
        <v>96811.35</v>
      </c>
      <c r="E1035" s="1">
        <v>0</v>
      </c>
      <c r="F1035" s="1">
        <v>0</v>
      </c>
      <c r="G1035" s="2">
        <f t="shared" si="22"/>
        <v>15105.117040000001</v>
      </c>
      <c r="H1035" s="2">
        <f t="shared" si="19"/>
        <v>0.67000000001280569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7757316.9900000002</v>
      </c>
      <c r="D1046" s="1">
        <f>BILANCA!E68</f>
        <v>8988449.6600000001</v>
      </c>
      <c r="E1046" s="1">
        <v>0</v>
      </c>
      <c r="F1046" s="1">
        <v>0</v>
      </c>
      <c r="G1046" s="2">
        <f t="shared" si="22"/>
        <v>1621255.6275299999</v>
      </c>
      <c r="H1046" s="2">
        <f t="shared" si="19"/>
        <v>0.34999999962747097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471277.03</v>
      </c>
      <c r="D1047" s="1">
        <f>BILANCA!E69</f>
        <v>3192199.39</v>
      </c>
      <c r="E1047" s="1">
        <v>0</v>
      </c>
      <c r="F1047" s="1">
        <v>0</v>
      </c>
      <c r="G1047" s="2">
        <f t="shared" si="22"/>
        <v>438763.25184000004</v>
      </c>
      <c r="H1047" s="2">
        <f t="shared" si="19"/>
        <v>0.42000000015832484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471277.03</v>
      </c>
      <c r="D1048" s="1">
        <f>BILANCA!E70</f>
        <v>3192199.39</v>
      </c>
      <c r="E1048" s="1">
        <v>0</v>
      </c>
      <c r="F1048" s="1">
        <v>0</v>
      </c>
      <c r="G1048" s="2">
        <f t="shared" si="22"/>
        <v>445618.92765000003</v>
      </c>
      <c r="H1048" s="2">
        <f t="shared" si="19"/>
        <v>0.42000000015832484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471277.03</v>
      </c>
      <c r="D1050" s="1">
        <f>BILANCA!E72</f>
        <v>3192199.39</v>
      </c>
      <c r="E1050" s="1">
        <v>0</v>
      </c>
      <c r="F1050" s="1">
        <v>0</v>
      </c>
      <c r="G1050" s="2">
        <f t="shared" si="22"/>
        <v>459330.27927000006</v>
      </c>
      <c r="H1050" s="2">
        <f t="shared" si="19"/>
        <v>0.42000000015832484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1659.93</v>
      </c>
      <c r="D1056" s="1">
        <f>BILANCA!E78</f>
        <v>225381.73</v>
      </c>
      <c r="E1056" s="1">
        <v>0</v>
      </c>
      <c r="F1056" s="1">
        <v>0</v>
      </c>
      <c r="G1056" s="2">
        <f t="shared" si="22"/>
        <v>33026.907469999998</v>
      </c>
      <c r="H1056" s="2">
        <f t="shared" si="19"/>
        <v>0.33999999998945896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1659.93</v>
      </c>
      <c r="D1064" s="1">
        <f>BILANCA!E86</f>
        <v>225381.73</v>
      </c>
      <c r="E1064" s="1">
        <v>0</v>
      </c>
      <c r="F1064" s="1">
        <v>0</v>
      </c>
      <c r="G1064" s="2">
        <f t="shared" si="22"/>
        <v>36646.294590000005</v>
      </c>
      <c r="H1064" s="2">
        <f t="shared" si="19"/>
        <v>0.33999999998945896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1606026.74</v>
      </c>
      <c r="D1112" s="1">
        <f>BILANCA!E134</f>
        <v>1597710.72</v>
      </c>
      <c r="E1112" s="1">
        <v>0</v>
      </c>
      <c r="F1112" s="1">
        <v>0</v>
      </c>
      <c r="G1112" s="2">
        <f t="shared" si="22"/>
        <v>619386.81521999999</v>
      </c>
      <c r="H1112" s="2">
        <f t="shared" si="23"/>
        <v>0.5400000000372529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1606026.74</v>
      </c>
      <c r="D1113" s="1">
        <f>BILANCA!E135</f>
        <v>1597710.72</v>
      </c>
      <c r="E1113" s="1">
        <v>0</v>
      </c>
      <c r="F1113" s="1">
        <v>0</v>
      </c>
      <c r="G1113" s="2">
        <f t="shared" si="22"/>
        <v>624188.26340000005</v>
      </c>
      <c r="H1113" s="2">
        <f t="shared" si="23"/>
        <v>0.5400000000372529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1606026.74</v>
      </c>
      <c r="D1119" s="1">
        <f>BILANCA!E141</f>
        <v>1597710.72</v>
      </c>
      <c r="E1119" s="1">
        <v>0</v>
      </c>
      <c r="F1119" s="1">
        <v>0</v>
      </c>
      <c r="G1119" s="2">
        <f t="shared" si="22"/>
        <v>652996.95247999998</v>
      </c>
      <c r="H1119" s="2">
        <f t="shared" si="23"/>
        <v>0.5400000000372529</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5461036.8499999996</v>
      </c>
      <c r="D1124" s="1">
        <f>BILANCA!E146</f>
        <v>3866708.25</v>
      </c>
      <c r="E1124" s="1">
        <v>0</v>
      </c>
      <c r="F1124" s="1">
        <v>0</v>
      </c>
      <c r="G1124" s="2">
        <f t="shared" si="22"/>
        <v>1860417.9223499997</v>
      </c>
      <c r="H1124" s="2">
        <f t="shared" si="23"/>
        <v>0.40000000037252903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16853.91</v>
      </c>
      <c r="D1125" s="1">
        <f>BILANCA!E147</f>
        <v>12008.5</v>
      </c>
      <c r="E1125" s="1">
        <v>0</v>
      </c>
      <c r="F1125" s="1">
        <v>0</v>
      </c>
      <c r="G1125" s="2">
        <f t="shared" si="22"/>
        <v>5803.6692199999998</v>
      </c>
      <c r="H1125" s="2">
        <f t="shared" si="23"/>
        <v>0.59000000000014552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938994.19</v>
      </c>
      <c r="D1127" s="1">
        <f>BILANCA!E149</f>
        <v>587572.34000000008</v>
      </c>
      <c r="E1127" s="1">
        <v>0</v>
      </c>
      <c r="F1127" s="1">
        <v>0</v>
      </c>
      <c r="G1127" s="2">
        <f t="shared" si="22"/>
        <v>304435.99728000001</v>
      </c>
      <c r="H1127" s="2">
        <f t="shared" si="23"/>
        <v>0.53000000002793968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938994.19</v>
      </c>
      <c r="D1130" s="1">
        <f>BILANCA!E152</f>
        <v>340231.45</v>
      </c>
      <c r="E1130" s="1">
        <v>0</v>
      </c>
      <c r="F1130" s="1">
        <v>0</v>
      </c>
      <c r="G1130" s="2">
        <f t="shared" si="22"/>
        <v>238060.19222999999</v>
      </c>
      <c r="H1130" s="2">
        <f t="shared" si="23"/>
        <v>0.63999999995576218</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247340.89</v>
      </c>
      <c r="E1135" s="1">
        <v>0</v>
      </c>
      <c r="F1135" s="1">
        <v>0</v>
      </c>
      <c r="G1135" s="2">
        <f t="shared" si="22"/>
        <v>75191.630560000005</v>
      </c>
      <c r="H1135" s="2">
        <f t="shared" si="23"/>
        <v>0.10999999998603016</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3123966.87</v>
      </c>
      <c r="D1136" s="1">
        <f>BILANCA!E158</f>
        <v>3224272.77</v>
      </c>
      <c r="E1136" s="1">
        <v>0</v>
      </c>
      <c r="F1136" s="1">
        <v>0</v>
      </c>
      <c r="G1136" s="2">
        <f t="shared" si="22"/>
        <v>1464594.39873</v>
      </c>
      <c r="H1136" s="2">
        <f t="shared" si="23"/>
        <v>0.35999999986961484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1563703.15</v>
      </c>
      <c r="D1137" s="1">
        <f>BILANCA!E159</f>
        <v>399948.05</v>
      </c>
      <c r="E1137" s="1">
        <v>0</v>
      </c>
      <c r="F1137" s="1">
        <v>0</v>
      </c>
      <c r="G1137" s="2">
        <f t="shared" si="22"/>
        <v>363994.28449999995</v>
      </c>
      <c r="H1137" s="2">
        <f t="shared" si="23"/>
        <v>0.19999999989522621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3128.87</v>
      </c>
      <c r="D1138" s="1">
        <f>BILANCA!E160</f>
        <v>0</v>
      </c>
      <c r="E1138" s="1">
        <v>0</v>
      </c>
      <c r="F1138" s="1">
        <v>0</v>
      </c>
      <c r="G1138" s="2">
        <f t="shared" si="22"/>
        <v>484.97485</v>
      </c>
      <c r="H1138" s="2">
        <f t="shared" si="23"/>
        <v>0.13000000000010914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1201.1199999999999</v>
      </c>
      <c r="D1140" s="1">
        <f>BILANCA!E162</f>
        <v>1201.1199999999999</v>
      </c>
      <c r="E1140" s="1">
        <v>0</v>
      </c>
      <c r="F1140" s="1">
        <v>0</v>
      </c>
      <c r="G1140" s="2">
        <f t="shared" si="22"/>
        <v>565.72751999999991</v>
      </c>
      <c r="H1140" s="2">
        <f t="shared" si="23"/>
        <v>0.23999999999978172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186811.26</v>
      </c>
      <c r="D1141" s="1">
        <f>BILANCA!E163</f>
        <v>358294.53</v>
      </c>
      <c r="E1141" s="1">
        <v>0</v>
      </c>
      <c r="F1141" s="1">
        <v>0</v>
      </c>
      <c r="G1141" s="2">
        <f t="shared" si="22"/>
        <v>142737.25056000001</v>
      </c>
      <c r="H1141" s="2">
        <f t="shared" si="23"/>
        <v>0.72999999998137355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196281.16</v>
      </c>
      <c r="D1142" s="1">
        <f>BILANCA!E164</f>
        <v>93521.94</v>
      </c>
      <c r="E1142" s="1">
        <v>0</v>
      </c>
      <c r="F1142" s="1">
        <v>0</v>
      </c>
      <c r="G1142" s="2">
        <f t="shared" si="22"/>
        <v>60948.681360000002</v>
      </c>
      <c r="H1142" s="2">
        <f t="shared" si="23"/>
        <v>0.22000000000116415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196281.16</v>
      </c>
      <c r="D1143" s="1">
        <f>BILANCA!E165</f>
        <v>93521.94</v>
      </c>
      <c r="E1143" s="1">
        <v>0</v>
      </c>
      <c r="F1143" s="1">
        <v>0</v>
      </c>
      <c r="G1143" s="2">
        <f t="shared" si="22"/>
        <v>61332.006399999998</v>
      </c>
      <c r="H1143" s="2">
        <f t="shared" si="23"/>
        <v>0.22000000000116415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21035.279999999999</v>
      </c>
      <c r="D1148" s="1">
        <f>BILANCA!E170</f>
        <v>12927.63</v>
      </c>
      <c r="E1148" s="1">
        <v>0</v>
      </c>
      <c r="F1148" s="1">
        <v>0</v>
      </c>
      <c r="G1148" s="2">
        <f t="shared" si="22"/>
        <v>7736.9390999999996</v>
      </c>
      <c r="H1148" s="2">
        <f t="shared" si="23"/>
        <v>0.6499999999996362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21035.279999999999</v>
      </c>
      <c r="D1151" s="1">
        <f>BILANCA!E173</f>
        <v>12927.63</v>
      </c>
      <c r="E1151" s="1">
        <v>0</v>
      </c>
      <c r="F1151" s="1">
        <v>0</v>
      </c>
      <c r="G1151" s="2">
        <f t="shared" si="22"/>
        <v>7877.6107200000006</v>
      </c>
      <c r="H1151" s="2">
        <f t="shared" si="23"/>
        <v>0.6499999999996362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20694146.149999999</v>
      </c>
      <c r="D1152" s="1">
        <f>BILANCA!E175</f>
        <v>22035324.969999999</v>
      </c>
      <c r="E1152" s="1">
        <v>0</v>
      </c>
      <c r="F1152" s="1">
        <v>0</v>
      </c>
      <c r="G1152" s="2">
        <f t="shared" si="22"/>
        <v>10945250.539209999</v>
      </c>
      <c r="H1152" s="2">
        <f t="shared" si="23"/>
        <v>0.17999999970197678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962753.86</v>
      </c>
      <c r="D1153" s="1">
        <f>BILANCA!E176</f>
        <v>389139.49</v>
      </c>
      <c r="E1153" s="1">
        <v>0</v>
      </c>
      <c r="F1153" s="1">
        <v>0</v>
      </c>
      <c r="G1153" s="2">
        <f t="shared" si="22"/>
        <v>295975.58279999997</v>
      </c>
      <c r="H1153" s="2">
        <f t="shared" si="23"/>
        <v>0.63000000000465661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648395.01</v>
      </c>
      <c r="D1154" s="1">
        <f>BILANCA!E177</f>
        <v>278589.94</v>
      </c>
      <c r="E1154" s="1">
        <v>0</v>
      </c>
      <c r="F1154" s="1">
        <v>0</v>
      </c>
      <c r="G1154" s="2">
        <f t="shared" si="22"/>
        <v>206153.30619000003</v>
      </c>
      <c r="H1154" s="2">
        <f t="shared" si="23"/>
        <v>7.0000000006984919E-2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33065.949999999997</v>
      </c>
      <c r="D1155" s="1">
        <f>BILANCA!E178</f>
        <v>81464.89</v>
      </c>
      <c r="E1155" s="1">
        <v>0</v>
      </c>
      <c r="F1155" s="1">
        <v>0</v>
      </c>
      <c r="G1155" s="2">
        <f t="shared" si="22"/>
        <v>33711.26556</v>
      </c>
      <c r="H1155" s="2">
        <f t="shared" si="23"/>
        <v>0.16000000000349246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314904.53999999998</v>
      </c>
      <c r="D1156" s="1">
        <f>BILANCA!E179</f>
        <v>100393.72</v>
      </c>
      <c r="E1156" s="1">
        <v>0</v>
      </c>
      <c r="F1156" s="1">
        <v>0</v>
      </c>
      <c r="G1156" s="2">
        <f t="shared" si="22"/>
        <v>89214.712539999979</v>
      </c>
      <c r="H1156" s="2">
        <f t="shared" si="23"/>
        <v>0.7400000000197906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1238.24</v>
      </c>
      <c r="D1157" s="1">
        <f>BILANCA!E180</f>
        <v>1031.73</v>
      </c>
      <c r="E1157" s="1">
        <v>0</v>
      </c>
      <c r="F1157" s="1">
        <v>0</v>
      </c>
      <c r="G1157" s="2">
        <f t="shared" si="22"/>
        <v>574.49579999999992</v>
      </c>
      <c r="H1157" s="2">
        <f t="shared" si="23"/>
        <v>0.50999999999999091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1238.24</v>
      </c>
      <c r="D1160" s="1">
        <f>BILANCA!E183</f>
        <v>1031.73</v>
      </c>
      <c r="E1160" s="1">
        <v>0</v>
      </c>
      <c r="F1160" s="1">
        <v>0</v>
      </c>
      <c r="G1160" s="2">
        <f t="shared" si="22"/>
        <v>584.40089999999998</v>
      </c>
      <c r="H1160" s="2">
        <f t="shared" si="23"/>
        <v>0.50999999999999091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280747.05</v>
      </c>
      <c r="D1163" s="1">
        <f>BILANCA!E186</f>
        <v>55216.44</v>
      </c>
      <c r="E1163" s="1">
        <v>0</v>
      </c>
      <c r="F1163" s="1">
        <v>0</v>
      </c>
      <c r="G1163" s="2">
        <f t="shared" si="22"/>
        <v>70412.387399999992</v>
      </c>
      <c r="H1163" s="2">
        <f t="shared" si="23"/>
        <v>0.48999999999068677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17023.79</v>
      </c>
      <c r="D1164" s="1">
        <f>BILANCA!E187</f>
        <v>12684.06</v>
      </c>
      <c r="E1164" s="1">
        <v>0</v>
      </c>
      <c r="F1164" s="1">
        <v>0</v>
      </c>
      <c r="G1164" s="2">
        <f t="shared" si="22"/>
        <v>7672.9357099999997</v>
      </c>
      <c r="H1164" s="2">
        <f t="shared" si="23"/>
        <v>0.26999999999861757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1415.44</v>
      </c>
      <c r="D1165" s="1">
        <f>BILANCA!E188</f>
        <v>27799.1</v>
      </c>
      <c r="E1165" s="1">
        <v>0</v>
      </c>
      <c r="F1165" s="1">
        <v>0</v>
      </c>
      <c r="G1165" s="2">
        <f t="shared" si="22"/>
        <v>10376.482479999999</v>
      </c>
      <c r="H1165" s="2">
        <f t="shared" si="23"/>
        <v>0.53999999999859938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64358.85</v>
      </c>
      <c r="D1166" s="1">
        <f>BILANCA!E189</f>
        <v>110549.55</v>
      </c>
      <c r="E1166" s="1">
        <v>0</v>
      </c>
      <c r="F1166" s="1">
        <v>0</v>
      </c>
      <c r="G1166" s="2">
        <f t="shared" si="22"/>
        <v>52238.80485</v>
      </c>
      <c r="H1166" s="2">
        <f t="shared" si="23"/>
        <v>0.59999999999854481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250000</v>
      </c>
      <c r="D1183" s="1">
        <f>BILANCA!E206</f>
        <v>0</v>
      </c>
      <c r="E1183" s="1">
        <v>0</v>
      </c>
      <c r="F1183" s="1">
        <v>0</v>
      </c>
      <c r="G1183" s="2">
        <f t="shared" si="22"/>
        <v>50000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250000</v>
      </c>
      <c r="D1184" s="1">
        <f>BILANCA!E207</f>
        <v>0</v>
      </c>
      <c r="E1184" s="1">
        <v>0</v>
      </c>
      <c r="F1184" s="1">
        <v>0</v>
      </c>
      <c r="G1184" s="2">
        <f t="shared" si="22"/>
        <v>50250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250000</v>
      </c>
      <c r="D1189" s="1">
        <f>BILANCA!E212</f>
        <v>0</v>
      </c>
      <c r="E1189" s="1">
        <v>0</v>
      </c>
      <c r="F1189" s="1">
        <v>0</v>
      </c>
      <c r="G1189" s="2">
        <f t="shared" si="22"/>
        <v>51500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19731392.289999999</v>
      </c>
      <c r="D1214" s="1">
        <f>BILANCA!E237</f>
        <v>21646185.48</v>
      </c>
      <c r="E1214" s="1">
        <v>0</v>
      </c>
      <c r="F1214" s="1">
        <v>0</v>
      </c>
      <c r="G1214" s="2">
        <f t="shared" si="22"/>
        <v>14558489.31075</v>
      </c>
      <c r="H1214" s="2">
        <f t="shared" si="23"/>
        <v>0.76999999955296516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13933365.58</v>
      </c>
      <c r="D1215" s="1">
        <f>BILANCA!E238</f>
        <v>14284941.51</v>
      </c>
      <c r="E1215" s="1">
        <v>0</v>
      </c>
      <c r="F1215" s="1">
        <v>0</v>
      </c>
      <c r="G1215" s="2">
        <f t="shared" si="22"/>
        <v>9860753.6752000004</v>
      </c>
      <c r="H1215" s="2">
        <f t="shared" si="23"/>
        <v>0.91000000014901161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14530112.34</v>
      </c>
      <c r="D1216" s="1">
        <f>BILANCA!E239</f>
        <v>14631688.27</v>
      </c>
      <c r="E1216" s="1">
        <v>0</v>
      </c>
      <c r="F1216" s="1">
        <v>0</v>
      </c>
      <c r="G1216" s="2">
        <f t="shared" si="22"/>
        <v>10203882.90904</v>
      </c>
      <c r="H1216" s="2">
        <f t="shared" si="23"/>
        <v>0.60999999940395355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13742615.699999999</v>
      </c>
      <c r="D1217" s="1">
        <f>BILANCA!E240</f>
        <v>13844361.85</v>
      </c>
      <c r="E1217" s="1">
        <v>0</v>
      </c>
      <c r="F1217" s="1">
        <v>0</v>
      </c>
      <c r="G1217" s="2">
        <f t="shared" si="22"/>
        <v>9694933.4196000006</v>
      </c>
      <c r="H1217" s="2">
        <f t="shared" si="23"/>
        <v>0.45000000111758709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787496.64</v>
      </c>
      <c r="D1218" s="1">
        <f>BILANCA!E241</f>
        <v>787326.42</v>
      </c>
      <c r="E1218" s="1">
        <v>0</v>
      </c>
      <c r="F1218" s="1">
        <v>0</v>
      </c>
      <c r="G1218" s="2">
        <f t="shared" si="22"/>
        <v>555105.1277999999</v>
      </c>
      <c r="H1218" s="2">
        <f t="shared" si="23"/>
        <v>0.78000000002793968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596746.76</v>
      </c>
      <c r="D1219" s="1">
        <f>BILANCA!E242</f>
        <v>346746.76</v>
      </c>
      <c r="E1219" s="1">
        <v>0</v>
      </c>
      <c r="F1219" s="1">
        <v>0</v>
      </c>
      <c r="G1219" s="2">
        <f t="shared" si="22"/>
        <v>304496.70607999997</v>
      </c>
      <c r="H1219" s="2">
        <f t="shared" si="23"/>
        <v>0.47999999998137355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596746.76</v>
      </c>
      <c r="D1220" s="1">
        <f>BILANCA!E243</f>
        <v>346746.76</v>
      </c>
      <c r="E1220" s="1">
        <v>0</v>
      </c>
      <c r="F1220" s="1">
        <v>0</v>
      </c>
      <c r="G1220" s="2">
        <f t="shared" si="22"/>
        <v>305786.94636</v>
      </c>
      <c r="H1220" s="2">
        <f t="shared" si="23"/>
        <v>0.47999999998137355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140708.74000000022</v>
      </c>
      <c r="D1222" s="1">
        <f>BILANCA!E245</f>
        <v>3177978.5100000007</v>
      </c>
      <c r="E1222" s="1">
        <v>0</v>
      </c>
      <c r="F1222" s="1">
        <v>0</v>
      </c>
      <c r="G1222" s="2">
        <f t="shared" si="22"/>
        <v>1552703.1166400004</v>
      </c>
      <c r="H1222" s="2">
        <f t="shared" si="23"/>
        <v>0.74999999906867743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4893101.03</v>
      </c>
      <c r="D1223" s="1">
        <f>BILANCA!E246</f>
        <v>5297452.9400000004</v>
      </c>
      <c r="E1223" s="1">
        <v>0</v>
      </c>
      <c r="F1223" s="1">
        <v>0</v>
      </c>
      <c r="G1223" s="2">
        <f t="shared" si="22"/>
        <v>3717121.6584000001</v>
      </c>
      <c r="H1223" s="2">
        <f t="shared" si="23"/>
        <v>8.9999999850988388E-2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4375092.7</v>
      </c>
      <c r="D1224" s="1">
        <f>BILANCA!E247</f>
        <v>5297452.9400000004</v>
      </c>
      <c r="E1224" s="1">
        <v>0</v>
      </c>
      <c r="F1224" s="1">
        <v>0</v>
      </c>
      <c r="G1224" s="2">
        <f t="shared" si="22"/>
        <v>3607769.65778</v>
      </c>
      <c r="H1224" s="2">
        <f t="shared" si="23"/>
        <v>0.35999999940395355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518008.33</v>
      </c>
      <c r="D1226" s="1">
        <f>BILANCA!E249</f>
        <v>0</v>
      </c>
      <c r="E1226" s="1">
        <v>0</v>
      </c>
      <c r="F1226" s="1">
        <v>0</v>
      </c>
      <c r="G1226" s="2">
        <f t="shared" si="22"/>
        <v>125876.02419</v>
      </c>
      <c r="H1226" s="2">
        <f t="shared" si="23"/>
        <v>0.33000000001629815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4752392.29</v>
      </c>
      <c r="D1227" s="1">
        <f>BILANCA!E250</f>
        <v>2119474.4299999997</v>
      </c>
      <c r="E1227" s="1">
        <v>0</v>
      </c>
      <c r="F1227" s="1">
        <v>0</v>
      </c>
      <c r="G1227" s="2">
        <f t="shared" si="22"/>
        <v>2193887.2406000001</v>
      </c>
      <c r="H1227" s="2">
        <f t="shared" si="23"/>
        <v>0.71999999973922968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4752392.29</v>
      </c>
      <c r="D1229" s="1">
        <f>BILANCA!E252</f>
        <v>1869474.43</v>
      </c>
      <c r="E1229" s="1">
        <v>0</v>
      </c>
      <c r="F1229" s="1">
        <v>0</v>
      </c>
      <c r="G1229" s="2">
        <f t="shared" si="22"/>
        <v>2088869.9229000001</v>
      </c>
      <c r="H1229" s="2">
        <f t="shared" si="23"/>
        <v>0.71999999997206032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250000</v>
      </c>
      <c r="E1230" s="1">
        <v>0</v>
      </c>
      <c r="F1230" s="1">
        <v>0</v>
      </c>
      <c r="G1230" s="2">
        <f t="shared" si="22"/>
        <v>123500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5461036.8600000003</v>
      </c>
      <c r="D1232" s="1">
        <f>BILANCA!E255</f>
        <v>4089743.52</v>
      </c>
      <c r="E1232" s="1">
        <v>0</v>
      </c>
      <c r="F1232" s="1">
        <v>0</v>
      </c>
      <c r="G1232" s="2">
        <f t="shared" si="22"/>
        <v>3396490.4511000002</v>
      </c>
      <c r="H1232" s="2">
        <f t="shared" si="23"/>
        <v>0.61999999964609742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196281.11</v>
      </c>
      <c r="D1233" s="1">
        <f>BILANCA!E256</f>
        <v>93521.94</v>
      </c>
      <c r="E1233" s="1">
        <v>0</v>
      </c>
      <c r="F1233" s="1">
        <v>0</v>
      </c>
      <c r="G1233" s="2">
        <f t="shared" si="22"/>
        <v>95831.247499999998</v>
      </c>
      <c r="H1233" s="2">
        <f t="shared" si="23"/>
        <v>0.16999999998370185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3456074.4</v>
      </c>
      <c r="D1236" s="1">
        <f>BILANCA!E259</f>
        <v>109449.55</v>
      </c>
      <c r="E1236" s="1">
        <v>0</v>
      </c>
      <c r="F1236" s="1">
        <v>0</v>
      </c>
      <c r="G1236" s="2">
        <f t="shared" si="22"/>
        <v>929768.29550000001</v>
      </c>
      <c r="H1236" s="2">
        <f t="shared" si="23"/>
        <v>0.84999999990395736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3456074.4</v>
      </c>
      <c r="D1237" s="1">
        <f>BILANCA!E260</f>
        <v>109449.55</v>
      </c>
      <c r="E1237" s="1">
        <v>0</v>
      </c>
      <c r="F1237" s="1">
        <v>0</v>
      </c>
      <c r="G1237" s="2">
        <f t="shared" si="22"/>
        <v>933443.26900000009</v>
      </c>
      <c r="H1237" s="2">
        <f t="shared" si="23"/>
        <v>0.84999999990395736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2747076.21</v>
      </c>
      <c r="D1240" s="1">
        <f>BILANCA!E264</f>
        <v>860735.18</v>
      </c>
      <c r="E1240" s="1">
        <v>0</v>
      </c>
      <c r="F1240" s="1">
        <v>0</v>
      </c>
      <c r="G1240" s="2">
        <f t="shared" si="22"/>
        <v>1148416.4684900001</v>
      </c>
      <c r="H1240" s="2">
        <f t="shared" si="23"/>
        <v>0.39000000001396984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2900771.9</v>
      </c>
      <c r="D1241" s="1">
        <f>BILANCA!E265</f>
        <v>3364267.6</v>
      </c>
      <c r="E1241" s="1">
        <v>0</v>
      </c>
      <c r="F1241" s="1">
        <v>0</v>
      </c>
      <c r="G1241" s="2">
        <f t="shared" si="22"/>
        <v>2484361.2318000002</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9169.8700000000008</v>
      </c>
      <c r="D1242" s="1">
        <f>BILANCA!E266</f>
        <v>0</v>
      </c>
      <c r="E1242" s="1">
        <v>0</v>
      </c>
      <c r="F1242" s="1">
        <v>0</v>
      </c>
      <c r="G1242" s="2">
        <f t="shared" ref="G1242:G1479" si="24">B1242/1000*C1242+B1242/500*D1242</f>
        <v>2374.9963300000004</v>
      </c>
      <c r="H1242" s="2">
        <f t="shared" si="23"/>
        <v>0.12999999999919964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187111.29</v>
      </c>
      <c r="D1243" s="1">
        <f>BILANCA!E267</f>
        <v>93521.94</v>
      </c>
      <c r="E1243" s="1">
        <v>0</v>
      </c>
      <c r="F1243" s="1">
        <v>0</v>
      </c>
      <c r="G1243" s="2">
        <f t="shared" si="24"/>
        <v>97280.344200000007</v>
      </c>
      <c r="H1243" s="2">
        <f t="shared" si="23"/>
        <v>0.35000000000582077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603.84</v>
      </c>
      <c r="E1244" s="1">
        <v>0</v>
      </c>
      <c r="F1244" s="1">
        <v>0</v>
      </c>
      <c r="G1244" s="2">
        <f t="shared" si="24"/>
        <v>315.20448000000005</v>
      </c>
      <c r="H1244" s="2">
        <f t="shared" si="23"/>
        <v>0.15999999999996817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1659.93</v>
      </c>
      <c r="D1247" s="1">
        <f>BILANCA!E271</f>
        <v>224695.19</v>
      </c>
      <c r="E1247" s="1">
        <v>0</v>
      </c>
      <c r="F1247" s="1">
        <v>0</v>
      </c>
      <c r="G1247" s="2">
        <f t="shared" si="24"/>
        <v>119077.28184000001</v>
      </c>
      <c r="H1247" s="2">
        <f t="shared" si="23"/>
        <v>0.26000000000226464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82.7</v>
      </c>
      <c r="E1249" s="1">
        <v>0</v>
      </c>
      <c r="F1249" s="1">
        <v>0</v>
      </c>
      <c r="G1249" s="2">
        <f t="shared" si="24"/>
        <v>43.996400000000001</v>
      </c>
      <c r="H1249" s="2">
        <f t="shared" si="23"/>
        <v>0.29999999999999716</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615329.06000000006</v>
      </c>
      <c r="D1263" s="1">
        <f>BILANCA!E287</f>
        <v>197125.05</v>
      </c>
      <c r="E1263" s="1">
        <v>0</v>
      </c>
      <c r="F1263" s="1">
        <v>0</v>
      </c>
      <c r="G1263" s="2">
        <f t="shared" si="24"/>
        <v>282682.16480000003</v>
      </c>
      <c r="H1263" s="2">
        <f t="shared" si="23"/>
        <v>0.11000000004423782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33065.949999999997</v>
      </c>
      <c r="D1264" s="1">
        <f>BILANCA!E288</f>
        <v>81464.89</v>
      </c>
      <c r="E1264" s="1">
        <v>0</v>
      </c>
      <c r="F1264" s="1">
        <v>0</v>
      </c>
      <c r="G1264" s="2">
        <f t="shared" si="24"/>
        <v>55074.800130000003</v>
      </c>
      <c r="H1264" s="2">
        <f t="shared" si="23"/>
        <v>0.16000000000349246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64358.85</v>
      </c>
      <c r="D1265" s="1">
        <f>BILANCA!E289</f>
        <v>110549.55</v>
      </c>
      <c r="E1265" s="1">
        <v>0</v>
      </c>
      <c r="F1265" s="1">
        <v>0</v>
      </c>
      <c r="G1265" s="2">
        <f t="shared" si="24"/>
        <v>80499.141899999988</v>
      </c>
      <c r="H1265" s="2">
        <f t="shared" si="23"/>
        <v>0.59999999999854481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250000</v>
      </c>
      <c r="D1270" s="1">
        <f>BILANCA!E294</f>
        <v>0</v>
      </c>
      <c r="E1270" s="1">
        <v>0</v>
      </c>
      <c r="F1270" s="1">
        <v>0</v>
      </c>
      <c r="G1270" s="2">
        <f t="shared" si="24"/>
        <v>71750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27799.1</v>
      </c>
      <c r="E1277" s="1">
        <v>0</v>
      </c>
      <c r="F1277" s="1">
        <v>0</v>
      </c>
      <c r="G1277" s="2">
        <f t="shared" si="24"/>
        <v>16345.870799999999</v>
      </c>
      <c r="H1277" s="2">
        <f t="shared" si="23"/>
        <v>9.9999999998544808E-2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1064562.26</v>
      </c>
      <c r="D1299" s="6">
        <f>'RAS-funkcijski'!E5</f>
        <v>820458.11</v>
      </c>
      <c r="E1299" s="6">
        <v>0</v>
      </c>
      <c r="F1299" s="6">
        <v>0</v>
      </c>
      <c r="G1299" s="7">
        <f t="shared" si="24"/>
        <v>2705.4784799999998</v>
      </c>
      <c r="H1299" s="7">
        <f t="shared" si="23"/>
        <v>0.36999999999534339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843859.26</v>
      </c>
      <c r="D1300" s="1">
        <f>'RAS-funkcijski'!E6</f>
        <v>581562.55000000005</v>
      </c>
      <c r="E1300" s="1">
        <v>0</v>
      </c>
      <c r="F1300" s="1">
        <v>0</v>
      </c>
      <c r="G1300" s="2">
        <f t="shared" si="24"/>
        <v>4013.9687200000008</v>
      </c>
      <c r="H1300" s="2">
        <f t="shared" si="23"/>
        <v>0.7099999999627471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843859.26</v>
      </c>
      <c r="D1301" s="1">
        <f>'RAS-funkcijski'!E7</f>
        <v>581562.55000000005</v>
      </c>
      <c r="E1301" s="1">
        <v>0</v>
      </c>
      <c r="F1301" s="1">
        <v>0</v>
      </c>
      <c r="G1301" s="2">
        <f t="shared" si="24"/>
        <v>6020.9530800000002</v>
      </c>
      <c r="H1301" s="2">
        <f t="shared" si="23"/>
        <v>0.7099999999627471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142568.65</v>
      </c>
      <c r="D1307" s="1">
        <f>'RAS-funkcijski'!E13</f>
        <v>188046.23</v>
      </c>
      <c r="E1307" s="1">
        <v>0</v>
      </c>
      <c r="F1307" s="1">
        <v>0</v>
      </c>
      <c r="G1307" s="2">
        <f t="shared" si="24"/>
        <v>4667.9499900000001</v>
      </c>
      <c r="H1307" s="2">
        <f t="shared" si="23"/>
        <v>0.58000000001629815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142568.65</v>
      </c>
      <c r="D1308" s="1">
        <f>'RAS-funkcijski'!E14</f>
        <v>188046.23</v>
      </c>
      <c r="E1308" s="1">
        <v>0</v>
      </c>
      <c r="F1308" s="1">
        <v>0</v>
      </c>
      <c r="G1308" s="2">
        <f t="shared" si="24"/>
        <v>5186.6111000000001</v>
      </c>
      <c r="H1308" s="2">
        <f t="shared" si="23"/>
        <v>0.58000000001629815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8276.7099999999991</v>
      </c>
      <c r="D1312" s="1">
        <f>'RAS-funkcijski'!E18</f>
        <v>0</v>
      </c>
      <c r="E1312" s="1">
        <v>0</v>
      </c>
      <c r="F1312" s="1">
        <v>0</v>
      </c>
      <c r="G1312" s="2">
        <f t="shared" si="24"/>
        <v>115.87393999999999</v>
      </c>
      <c r="H1312" s="2">
        <f t="shared" si="23"/>
        <v>0.29000000000087311</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69857.64</v>
      </c>
      <c r="D1313" s="1">
        <f>'RAS-funkcijski'!E19</f>
        <v>50849.33</v>
      </c>
      <c r="E1313" s="1">
        <v>0</v>
      </c>
      <c r="F1313" s="1">
        <v>0</v>
      </c>
      <c r="G1313" s="2">
        <f t="shared" si="24"/>
        <v>2573.3445000000002</v>
      </c>
      <c r="H1313" s="2">
        <f t="shared" si="23"/>
        <v>0.69000000000232831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38419.410000000003</v>
      </c>
      <c r="D1322" s="1">
        <f>'RAS-funkcijski'!E28</f>
        <v>32671.59</v>
      </c>
      <c r="E1322" s="1">
        <v>0</v>
      </c>
      <c r="F1322" s="1">
        <v>0</v>
      </c>
      <c r="G1322" s="2">
        <f t="shared" si="24"/>
        <v>2490.3021600000002</v>
      </c>
      <c r="H1322" s="2">
        <f t="shared" si="23"/>
        <v>0.82000000000334694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38419.410000000003</v>
      </c>
      <c r="D1324" s="1">
        <f>'RAS-funkcijski'!E30</f>
        <v>32671.59</v>
      </c>
      <c r="E1324" s="1">
        <v>0</v>
      </c>
      <c r="F1324" s="1">
        <v>0</v>
      </c>
      <c r="G1324" s="2">
        <f t="shared" si="24"/>
        <v>2697.8273399999998</v>
      </c>
      <c r="H1324" s="2">
        <f t="shared" si="23"/>
        <v>0.82000000000334694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873597.89</v>
      </c>
      <c r="D1329" s="1">
        <f>'RAS-funkcijski'!E35</f>
        <v>1834448.6</v>
      </c>
      <c r="E1329" s="1">
        <v>0</v>
      </c>
      <c r="F1329" s="1">
        <v>0</v>
      </c>
      <c r="G1329" s="2">
        <f t="shared" si="24"/>
        <v>140817.34779</v>
      </c>
      <c r="H1329" s="2">
        <f t="shared" si="23"/>
        <v>0.5099999998928979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221419.57</v>
      </c>
      <c r="D1333" s="1">
        <f>'RAS-funkcijski'!E39</f>
        <v>131545.14000000001</v>
      </c>
      <c r="E1333" s="1">
        <v>0</v>
      </c>
      <c r="F1333" s="1">
        <v>0</v>
      </c>
      <c r="G1333" s="2">
        <f t="shared" si="24"/>
        <v>16957.844750000004</v>
      </c>
      <c r="H1333" s="2">
        <f t="shared" si="23"/>
        <v>0.57000000000698492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221419.57</v>
      </c>
      <c r="D1334" s="1">
        <f>'RAS-funkcijski'!E40</f>
        <v>131545.14000000001</v>
      </c>
      <c r="E1334" s="1">
        <v>0</v>
      </c>
      <c r="F1334" s="1">
        <v>0</v>
      </c>
      <c r="G1334" s="2">
        <f t="shared" si="24"/>
        <v>17442.354599999999</v>
      </c>
      <c r="H1334" s="2">
        <f t="shared" si="23"/>
        <v>0.57000000000698492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166563.87</v>
      </c>
      <c r="D1337" s="1">
        <f>'RAS-funkcijski'!E43</f>
        <v>55006.93</v>
      </c>
      <c r="E1337" s="1">
        <v>0</v>
      </c>
      <c r="F1337" s="1">
        <v>0</v>
      </c>
      <c r="G1337" s="2">
        <f t="shared" si="24"/>
        <v>10786.53147</v>
      </c>
      <c r="H1337" s="2">
        <f t="shared" si="23"/>
        <v>0.20000000000436557</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166563.87</v>
      </c>
      <c r="D1342" s="1">
        <f>'RAS-funkcijski'!E48</f>
        <v>55006.93</v>
      </c>
      <c r="E1342" s="1">
        <v>0</v>
      </c>
      <c r="F1342" s="1">
        <v>0</v>
      </c>
      <c r="G1342" s="2">
        <f t="shared" si="24"/>
        <v>12169.420119999999</v>
      </c>
      <c r="H1342" s="2">
        <f t="shared" si="27"/>
        <v>0.20000000000436557</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314676.24</v>
      </c>
      <c r="D1344" s="1">
        <f>'RAS-funkcijski'!E50</f>
        <v>253008.43</v>
      </c>
      <c r="E1344" s="1">
        <v>0</v>
      </c>
      <c r="F1344" s="1">
        <v>0</v>
      </c>
      <c r="G1344" s="2">
        <f t="shared" si="24"/>
        <v>37751.882599999997</v>
      </c>
      <c r="H1344" s="2">
        <f t="shared" si="27"/>
        <v>0.66999999998370185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314676.24</v>
      </c>
      <c r="D1347" s="1">
        <f>'RAS-funkcijski'!E53</f>
        <v>253008.43</v>
      </c>
      <c r="E1347" s="1">
        <v>0</v>
      </c>
      <c r="F1347" s="1">
        <v>0</v>
      </c>
      <c r="G1347" s="2">
        <f t="shared" si="24"/>
        <v>40213.961900000002</v>
      </c>
      <c r="H1347" s="2">
        <f t="shared" si="27"/>
        <v>0.66999999998370185</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98374.57</v>
      </c>
      <c r="D1348" s="1">
        <f>'RAS-funkcijski'!E54</f>
        <v>1301138.26</v>
      </c>
      <c r="E1348" s="1">
        <v>0</v>
      </c>
      <c r="F1348" s="1">
        <v>0</v>
      </c>
      <c r="G1348" s="2">
        <f t="shared" si="24"/>
        <v>135032.5545</v>
      </c>
      <c r="H1348" s="2">
        <f t="shared" si="27"/>
        <v>0.69000000000232831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98374.57</v>
      </c>
      <c r="D1349" s="1">
        <f>'RAS-funkcijski'!E55</f>
        <v>1301138.26</v>
      </c>
      <c r="E1349" s="1">
        <v>0</v>
      </c>
      <c r="F1349" s="1">
        <v>0</v>
      </c>
      <c r="G1349" s="2">
        <f t="shared" si="24"/>
        <v>137733.20559</v>
      </c>
      <c r="H1349" s="2">
        <f t="shared" si="27"/>
        <v>0.69000000000232831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52181.27</v>
      </c>
      <c r="D1354" s="1">
        <f>'RAS-funkcijski'!E60</f>
        <v>49545.62</v>
      </c>
      <c r="E1354" s="1">
        <v>0</v>
      </c>
      <c r="F1354" s="1">
        <v>0</v>
      </c>
      <c r="G1354" s="2">
        <f t="shared" si="24"/>
        <v>8471.2605600000006</v>
      </c>
      <c r="H1354" s="2">
        <f t="shared" si="27"/>
        <v>0.64999999999417923</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20382.37</v>
      </c>
      <c r="D1355" s="1">
        <f>'RAS-funkcijski'!E61</f>
        <v>44204.22</v>
      </c>
      <c r="E1355" s="1">
        <v>0</v>
      </c>
      <c r="F1355" s="1">
        <v>0</v>
      </c>
      <c r="G1355" s="2">
        <f t="shared" si="24"/>
        <v>6201.0761700000003</v>
      </c>
      <c r="H1355" s="2">
        <f t="shared" si="27"/>
        <v>0.59000000000014552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20382.37</v>
      </c>
      <c r="D1358" s="1">
        <f>'RAS-funkcijski'!E64</f>
        <v>44204.22</v>
      </c>
      <c r="E1358" s="1">
        <v>0</v>
      </c>
      <c r="F1358" s="1">
        <v>0</v>
      </c>
      <c r="G1358" s="2">
        <f t="shared" si="24"/>
        <v>6527.4485999999997</v>
      </c>
      <c r="H1358" s="2">
        <f t="shared" si="27"/>
        <v>0.59000000000014552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449148.57</v>
      </c>
      <c r="D1369" s="1">
        <f>'RAS-funkcijski'!E75</f>
        <v>407710.73</v>
      </c>
      <c r="E1369" s="1">
        <v>0</v>
      </c>
      <c r="F1369" s="1">
        <v>0</v>
      </c>
      <c r="G1369" s="2">
        <f t="shared" si="24"/>
        <v>89784.472129999995</v>
      </c>
      <c r="H1369" s="2">
        <f t="shared" si="27"/>
        <v>0.70000000001164153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36010</v>
      </c>
      <c r="D1371" s="1">
        <f>'RAS-funkcijski'!E77</f>
        <v>62000.31</v>
      </c>
      <c r="E1371" s="1">
        <v>0</v>
      </c>
      <c r="F1371" s="1">
        <v>0</v>
      </c>
      <c r="G1371" s="2">
        <f t="shared" si="24"/>
        <v>11680.775259999999</v>
      </c>
      <c r="H1371" s="2">
        <f t="shared" si="27"/>
        <v>0.30999999999767169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28651.82</v>
      </c>
      <c r="D1372" s="1">
        <f>'RAS-funkcijski'!E78</f>
        <v>0</v>
      </c>
      <c r="E1372" s="1">
        <v>0</v>
      </c>
      <c r="F1372" s="1">
        <v>0</v>
      </c>
      <c r="G1372" s="2">
        <f t="shared" si="24"/>
        <v>2120.23468</v>
      </c>
      <c r="H1372" s="2">
        <f t="shared" si="27"/>
        <v>0.18000000000029104</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3052.62</v>
      </c>
      <c r="D1374" s="1">
        <f>'RAS-funkcijski'!E80</f>
        <v>30669.24</v>
      </c>
      <c r="E1374" s="1">
        <v>0</v>
      </c>
      <c r="F1374" s="1">
        <v>0</v>
      </c>
      <c r="G1374" s="2">
        <f t="shared" si="24"/>
        <v>4893.7236000000003</v>
      </c>
      <c r="H1374" s="2">
        <f t="shared" si="27"/>
        <v>0.62000000000170985</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381434.13</v>
      </c>
      <c r="D1375" s="1">
        <f>'RAS-funkcijski'!E81</f>
        <v>315041.18</v>
      </c>
      <c r="E1375" s="1">
        <v>0</v>
      </c>
      <c r="F1375" s="1">
        <v>0</v>
      </c>
      <c r="G1375" s="2">
        <f t="shared" si="24"/>
        <v>77886.76973</v>
      </c>
      <c r="H1375" s="2">
        <f t="shared" si="27"/>
        <v>0.30999999999767169</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20827.490000000002</v>
      </c>
      <c r="D1376" s="1">
        <f>'RAS-funkcijski'!E82</f>
        <v>539826.27</v>
      </c>
      <c r="E1376" s="1">
        <v>0</v>
      </c>
      <c r="F1376" s="1">
        <v>0</v>
      </c>
      <c r="G1376" s="2">
        <f t="shared" si="24"/>
        <v>85837.442339999994</v>
      </c>
      <c r="H1376" s="2">
        <f t="shared" si="27"/>
        <v>0.76000000002022716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7622.71</v>
      </c>
      <c r="D1378" s="1">
        <f>'RAS-funkcijski'!E84</f>
        <v>226582.55</v>
      </c>
      <c r="E1378" s="1">
        <v>0</v>
      </c>
      <c r="F1378" s="1">
        <v>0</v>
      </c>
      <c r="G1378" s="2">
        <f t="shared" si="24"/>
        <v>36863.024799999999</v>
      </c>
      <c r="H1378" s="2">
        <f t="shared" si="27"/>
        <v>0.74000000001160515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13204.78</v>
      </c>
      <c r="D1379" s="1">
        <f>'RAS-funkcijski'!E85</f>
        <v>14459.63</v>
      </c>
      <c r="E1379" s="1">
        <v>0</v>
      </c>
      <c r="F1379" s="1">
        <v>0</v>
      </c>
      <c r="G1379" s="2">
        <f t="shared" si="24"/>
        <v>3412.0472399999999</v>
      </c>
      <c r="H1379" s="2">
        <f t="shared" si="27"/>
        <v>0.59000000000014552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297584.95</v>
      </c>
      <c r="E1380" s="1">
        <v>0</v>
      </c>
      <c r="F1380" s="1">
        <v>0</v>
      </c>
      <c r="G1380" s="2">
        <f t="shared" si="24"/>
        <v>48803.931800000006</v>
      </c>
      <c r="H1380" s="2">
        <f t="shared" si="27"/>
        <v>4.9999999988358468E-2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1199.1400000000001</v>
      </c>
      <c r="E1382" s="1">
        <v>0</v>
      </c>
      <c r="F1382" s="1">
        <v>0</v>
      </c>
      <c r="G1382" s="2">
        <f t="shared" si="24"/>
        <v>201.45552000000004</v>
      </c>
      <c r="H1382" s="2">
        <f t="shared" si="27"/>
        <v>0.14000000000010004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31704.46</v>
      </c>
      <c r="D1383" s="1">
        <f>'RAS-funkcijski'!E89</f>
        <v>0</v>
      </c>
      <c r="E1383" s="1">
        <v>0</v>
      </c>
      <c r="F1383" s="1">
        <v>0</v>
      </c>
      <c r="G1383" s="2">
        <f t="shared" si="24"/>
        <v>2694.8791000000001</v>
      </c>
      <c r="H1383" s="2">
        <f t="shared" si="27"/>
        <v>0.45999999999912689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31704.46</v>
      </c>
      <c r="D1400" s="1">
        <f>'RAS-funkcijski'!E106</f>
        <v>0</v>
      </c>
      <c r="E1400" s="1">
        <v>0</v>
      </c>
      <c r="F1400" s="1">
        <v>0</v>
      </c>
      <c r="G1400" s="2">
        <f t="shared" si="24"/>
        <v>3233.8549199999998</v>
      </c>
      <c r="H1400" s="2">
        <f t="shared" si="27"/>
        <v>0.45999999999912689</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267092.99</v>
      </c>
      <c r="D1401" s="1">
        <f>'RAS-funkcijski'!E107</f>
        <v>387396.41</v>
      </c>
      <c r="E1401" s="1">
        <v>0</v>
      </c>
      <c r="F1401" s="1">
        <v>0</v>
      </c>
      <c r="G1401" s="2">
        <f t="shared" si="24"/>
        <v>107314.23842999998</v>
      </c>
      <c r="H1401" s="2">
        <f t="shared" si="27"/>
        <v>0.41999999998370185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180836.16</v>
      </c>
      <c r="D1402" s="1">
        <f>'RAS-funkcijski'!E108</f>
        <v>215988.4</v>
      </c>
      <c r="E1402" s="1">
        <v>0</v>
      </c>
      <c r="F1402" s="1">
        <v>0</v>
      </c>
      <c r="G1402" s="2">
        <f t="shared" si="24"/>
        <v>63732.547839999999</v>
      </c>
      <c r="H1402" s="2">
        <f t="shared" si="27"/>
        <v>0.55999999999767169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38779.589999999997</v>
      </c>
      <c r="D1404" s="1">
        <f>'RAS-funkcijski'!E110</f>
        <v>11637.94</v>
      </c>
      <c r="E1404" s="1">
        <v>0</v>
      </c>
      <c r="F1404" s="1">
        <v>0</v>
      </c>
      <c r="G1404" s="2">
        <f t="shared" si="24"/>
        <v>6577.8798200000001</v>
      </c>
      <c r="H1404" s="2">
        <f t="shared" si="27"/>
        <v>0.47000000000298314</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32395.71</v>
      </c>
      <c r="D1405" s="1">
        <f>'RAS-funkcijski'!E111</f>
        <v>46294.76</v>
      </c>
      <c r="E1405" s="1">
        <v>0</v>
      </c>
      <c r="F1405" s="1">
        <v>0</v>
      </c>
      <c r="G1405" s="2">
        <f t="shared" si="24"/>
        <v>13373.419609999999</v>
      </c>
      <c r="H1405" s="2">
        <f t="shared" si="27"/>
        <v>0.52999999999883585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15081.53</v>
      </c>
      <c r="D1407" s="1">
        <f>'RAS-funkcijski'!E113</f>
        <v>113475.31</v>
      </c>
      <c r="E1407" s="1">
        <v>0</v>
      </c>
      <c r="F1407" s="1">
        <v>0</v>
      </c>
      <c r="G1407" s="2">
        <f t="shared" si="24"/>
        <v>26381.504349999999</v>
      </c>
      <c r="H1407" s="2">
        <f t="shared" si="27"/>
        <v>0.77999999999701686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106271.38</v>
      </c>
      <c r="D1408" s="1">
        <f>'RAS-funkcijski'!E114</f>
        <v>95642.510000000009</v>
      </c>
      <c r="E1408" s="1">
        <v>0</v>
      </c>
      <c r="F1408" s="1">
        <v>0</v>
      </c>
      <c r="G1408" s="2">
        <f t="shared" si="24"/>
        <v>32731.204000000002</v>
      </c>
      <c r="H1408" s="2">
        <f t="shared" si="27"/>
        <v>0.86999999999534339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7069.91</v>
      </c>
      <c r="D1409" s="1">
        <f>'RAS-funkcijski'!E115</f>
        <v>37544.1</v>
      </c>
      <c r="E1409" s="1">
        <v>0</v>
      </c>
      <c r="F1409" s="1">
        <v>0</v>
      </c>
      <c r="G1409" s="2">
        <f t="shared" si="24"/>
        <v>9119.5502099999994</v>
      </c>
      <c r="H1409" s="2">
        <f t="shared" si="27"/>
        <v>0.18999999999869033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7069.91</v>
      </c>
      <c r="D1410" s="1">
        <f>'RAS-funkcijski'!E116</f>
        <v>37544.1</v>
      </c>
      <c r="E1410" s="1">
        <v>0</v>
      </c>
      <c r="F1410" s="1">
        <v>0</v>
      </c>
      <c r="G1410" s="2">
        <f t="shared" si="24"/>
        <v>9201.7083199999997</v>
      </c>
      <c r="H1410" s="2">
        <f t="shared" si="27"/>
        <v>0.18999999999869033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25887.19</v>
      </c>
      <c r="D1412" s="1">
        <f>'RAS-funkcijski'!E118</f>
        <v>34298.410000000003</v>
      </c>
      <c r="E1412" s="1">
        <v>0</v>
      </c>
      <c r="F1412" s="1">
        <v>0</v>
      </c>
      <c r="G1412" s="2">
        <f t="shared" si="24"/>
        <v>10771.17714</v>
      </c>
      <c r="H1412" s="2">
        <f t="shared" si="27"/>
        <v>0.60000000000218279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25887.19</v>
      </c>
      <c r="D1413" s="1">
        <f>'RAS-funkcijski'!E119</f>
        <v>34298.410000000003</v>
      </c>
      <c r="E1413" s="1">
        <v>0</v>
      </c>
      <c r="F1413" s="1">
        <v>0</v>
      </c>
      <c r="G1413" s="2">
        <f t="shared" si="24"/>
        <v>10865.661150000002</v>
      </c>
      <c r="H1413" s="2">
        <f t="shared" si="27"/>
        <v>0.60000000000218279</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73314.28</v>
      </c>
      <c r="D1416" s="1">
        <f>'RAS-funkcijski'!E122</f>
        <v>23800</v>
      </c>
      <c r="E1416" s="1">
        <v>0</v>
      </c>
      <c r="F1416" s="1">
        <v>0</v>
      </c>
      <c r="G1416" s="2">
        <f t="shared" si="24"/>
        <v>14267.885039999999</v>
      </c>
      <c r="H1416" s="2">
        <f t="shared" si="27"/>
        <v>0.27999999999883585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73314.28</v>
      </c>
      <c r="D1417" s="1">
        <f>'RAS-funkcijski'!E123</f>
        <v>23800</v>
      </c>
      <c r="E1417" s="1">
        <v>0</v>
      </c>
      <c r="F1417" s="1">
        <v>0</v>
      </c>
      <c r="G1417" s="2">
        <f t="shared" si="24"/>
        <v>14388.799319999998</v>
      </c>
      <c r="H1417" s="2">
        <f t="shared" si="27"/>
        <v>0.27999999999883585</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1030157.9</v>
      </c>
      <c r="D1423" s="1">
        <f>'RAS-funkcijski'!E129</f>
        <v>1029817.98</v>
      </c>
      <c r="E1423" s="1">
        <v>0</v>
      </c>
      <c r="F1423" s="1">
        <v>0</v>
      </c>
      <c r="G1423" s="2">
        <f t="shared" si="24"/>
        <v>386224.23249999998</v>
      </c>
      <c r="H1423" s="2">
        <f t="shared" si="27"/>
        <v>0.11999999999534339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55387.1</v>
      </c>
      <c r="D1431" s="1">
        <f>'RAS-funkcijski'!E137</f>
        <v>6089.44</v>
      </c>
      <c r="E1431" s="1">
        <v>0</v>
      </c>
      <c r="F1431" s="1">
        <v>0</v>
      </c>
      <c r="G1431" s="2">
        <f t="shared" si="24"/>
        <v>8986.2753400000001</v>
      </c>
      <c r="H1431" s="2">
        <f t="shared" si="27"/>
        <v>0.53999999999814463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953896</v>
      </c>
      <c r="D1432" s="1">
        <f>'RAS-funkcijski'!E138</f>
        <v>1023728.54</v>
      </c>
      <c r="E1432" s="1">
        <v>0</v>
      </c>
      <c r="F1432" s="1">
        <v>0</v>
      </c>
      <c r="G1432" s="2">
        <f t="shared" si="24"/>
        <v>402181.31272000005</v>
      </c>
      <c r="H1432" s="2">
        <f t="shared" si="27"/>
        <v>0.4599999999627471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20874.8</v>
      </c>
      <c r="D1434" s="1">
        <f>'RAS-funkcijski'!E140</f>
        <v>0</v>
      </c>
      <c r="E1434" s="1">
        <v>0</v>
      </c>
      <c r="F1434" s="1">
        <v>0</v>
      </c>
      <c r="G1434" s="2">
        <f t="shared" si="24"/>
        <v>2838.9728</v>
      </c>
      <c r="H1434" s="2">
        <f t="shared" si="27"/>
        <v>0.2000000000007276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3881782.35</v>
      </c>
      <c r="D1435" s="13">
        <f>'RAS-funkcijski'!E141</f>
        <v>5147972.1999999993</v>
      </c>
      <c r="E1435" s="13">
        <v>0</v>
      </c>
      <c r="F1435" s="13">
        <v>0</v>
      </c>
      <c r="G1435" s="14">
        <f t="shared" si="24"/>
        <v>1942348.5647499999</v>
      </c>
      <c r="H1435" s="14">
        <f t="shared" si="27"/>
        <v>0.5499999993480742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1636946.56</v>
      </c>
      <c r="D1436" s="6">
        <f>'P-VRIO'!E5</f>
        <v>1636946.56</v>
      </c>
      <c r="E1436" s="6">
        <v>0</v>
      </c>
      <c r="F1436" s="6">
        <v>0</v>
      </c>
      <c r="G1436" s="7">
        <f t="shared" si="24"/>
        <v>4910.83968</v>
      </c>
      <c r="H1436" s="7">
        <f t="shared" si="27"/>
        <v>0.87999999988824129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1636946.56</v>
      </c>
      <c r="D1437" s="1">
        <f>'P-VRIO'!E6</f>
        <v>1636946.56</v>
      </c>
      <c r="E1437" s="1">
        <v>0</v>
      </c>
      <c r="F1437" s="1">
        <v>0</v>
      </c>
      <c r="G1437" s="2">
        <f t="shared" si="24"/>
        <v>9821.6793600000001</v>
      </c>
      <c r="H1437" s="2">
        <f t="shared" si="27"/>
        <v>0.87999999988824129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1634936.04</v>
      </c>
      <c r="D1438" s="1">
        <f>'P-VRIO'!E7</f>
        <v>1634936.04</v>
      </c>
      <c r="E1438" s="1">
        <v>0</v>
      </c>
      <c r="F1438" s="1">
        <v>0</v>
      </c>
      <c r="G1438" s="2">
        <f t="shared" si="24"/>
        <v>14714.424360000001</v>
      </c>
      <c r="H1438" s="2">
        <f t="shared" si="27"/>
        <v>8.0000000074505806E-2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1634936.04</v>
      </c>
      <c r="D1440" s="1">
        <f>'P-VRIO'!E9</f>
        <v>1634936.04</v>
      </c>
      <c r="E1440" s="1">
        <v>0</v>
      </c>
      <c r="F1440" s="1">
        <v>0</v>
      </c>
      <c r="G1440" s="2">
        <f t="shared" si="24"/>
        <v>24524.0406</v>
      </c>
      <c r="H1440" s="2">
        <f t="shared" si="27"/>
        <v>8.0000000074505806E-2</v>
      </c>
      <c r="I1440" s="10">
        <f t="shared" si="28"/>
        <v>1961.9232498271833</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2010.52</v>
      </c>
      <c r="D1445" s="1">
        <f>'P-VRIO'!E14</f>
        <v>2010.52</v>
      </c>
      <c r="E1445" s="1">
        <v>0</v>
      </c>
      <c r="F1445" s="1">
        <v>0</v>
      </c>
      <c r="G1445" s="2">
        <f t="shared" si="24"/>
        <v>60.315600000000003</v>
      </c>
      <c r="H1445" s="2">
        <f t="shared" si="27"/>
        <v>0.96000000000003638</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2010.52</v>
      </c>
      <c r="D1451" s="1">
        <f>'P-VRIO'!E20</f>
        <v>2010.52</v>
      </c>
      <c r="E1451" s="1">
        <v>0</v>
      </c>
      <c r="F1451" s="1">
        <v>0</v>
      </c>
      <c r="G1451" s="2">
        <f t="shared" si="24"/>
        <v>96.504960000000011</v>
      </c>
      <c r="H1451" s="2">
        <f t="shared" si="27"/>
        <v>0.96000000000003638</v>
      </c>
      <c r="I1451" s="10">
        <f t="shared" si="29"/>
        <v>92.64476160000352</v>
      </c>
      <c r="J1451" s="2">
        <f>IF(AND(Skriveni!C1451&lt;&gt;0,Skriveni!D1451&lt;&gt;0),1,0)</f>
        <v>1</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2404.2399999999998</v>
      </c>
      <c r="D1469" s="1">
        <f>'P-VRIO'!E38</f>
        <v>2404.2399999999998</v>
      </c>
      <c r="E1469" s="1">
        <v>0</v>
      </c>
      <c r="F1469" s="1">
        <v>0</v>
      </c>
      <c r="G1469" s="2">
        <f t="shared" si="24"/>
        <v>245.23247999999998</v>
      </c>
      <c r="H1469" s="2">
        <f t="shared" si="27"/>
        <v>0.47999999999956344</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2404.2399999999998</v>
      </c>
      <c r="D1470" s="1">
        <f>'P-VRIO'!E39</f>
        <v>2404.2399999999998</v>
      </c>
      <c r="E1470" s="1">
        <v>0</v>
      </c>
      <c r="F1470" s="1">
        <v>0</v>
      </c>
      <c r="G1470" s="2">
        <f t="shared" si="24"/>
        <v>252.4452</v>
      </c>
      <c r="H1470" s="2">
        <f t="shared" si="27"/>
        <v>0.47999999999956344</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2404.2399999999998</v>
      </c>
      <c r="D1471" s="1">
        <f>'P-VRIO'!E40</f>
        <v>2404.2399999999998</v>
      </c>
      <c r="E1471" s="1">
        <v>0</v>
      </c>
      <c r="F1471" s="1">
        <v>0</v>
      </c>
      <c r="G1471" s="2">
        <f t="shared" si="24"/>
        <v>259.65791999999993</v>
      </c>
      <c r="H1471" s="2">
        <f t="shared" si="27"/>
        <v>0.47999999999956344</v>
      </c>
      <c r="I1471" s="10">
        <f t="shared" ref="I1471:I1474" si="32">G1471*H1471</f>
        <v>124.63580159988662</v>
      </c>
      <c r="J1471" s="2">
        <f>IF(AND(Skriveni!C1471&lt;&gt;0,Skriveni!D1471&lt;&gt;0),1,0)</f>
        <v>1</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962753.86</v>
      </c>
      <c r="D1480" s="6"/>
      <c r="E1480" s="6">
        <v>0</v>
      </c>
      <c r="F1480" s="6">
        <v>0</v>
      </c>
      <c r="G1480" s="7">
        <f t="shared" ref="G1480:G1580" si="34">B1480/1000*C1480</f>
        <v>962.75386000000003</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6303618.1499999994</v>
      </c>
      <c r="D1481" s="1">
        <v>0</v>
      </c>
      <c r="E1481" s="1">
        <v>0</v>
      </c>
      <c r="F1481" s="1">
        <v>0</v>
      </c>
      <c r="G1481" s="2">
        <f t="shared" si="34"/>
        <v>12607.236299999999</v>
      </c>
      <c r="H1481" s="2">
        <f t="shared" si="35"/>
        <v>0.14999999944120646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4333973.0399999991</v>
      </c>
      <c r="D1483" s="1">
        <v>0</v>
      </c>
      <c r="E1483" s="1">
        <v>0</v>
      </c>
      <c r="F1483" s="1">
        <v>0</v>
      </c>
      <c r="G1483" s="2">
        <f t="shared" si="34"/>
        <v>17335.892159999996</v>
      </c>
      <c r="H1483" s="2">
        <f t="shared" si="35"/>
        <v>3.9999999105930328E-2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1486721.17</v>
      </c>
      <c r="D1484" s="1">
        <v>0</v>
      </c>
      <c r="E1484" s="1">
        <v>0</v>
      </c>
      <c r="F1484" s="1">
        <v>0</v>
      </c>
      <c r="G1484" s="2">
        <f t="shared" si="34"/>
        <v>7433.6058499999999</v>
      </c>
      <c r="H1484" s="2">
        <f t="shared" si="35"/>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1143396.68</v>
      </c>
      <c r="D1485" s="1">
        <v>0</v>
      </c>
      <c r="E1485" s="1">
        <v>0</v>
      </c>
      <c r="F1485" s="1">
        <v>0</v>
      </c>
      <c r="G1485" s="2">
        <f t="shared" si="34"/>
        <v>6860.3800799999999</v>
      </c>
      <c r="H1485" s="2">
        <f t="shared" si="35"/>
        <v>0.32000000006519258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26830.959999999999</v>
      </c>
      <c r="D1486" s="1">
        <v>0</v>
      </c>
      <c r="E1486" s="1">
        <v>0</v>
      </c>
      <c r="F1486" s="1">
        <v>0</v>
      </c>
      <c r="G1486" s="2">
        <f t="shared" si="34"/>
        <v>187.81672</v>
      </c>
      <c r="H1486" s="2">
        <f t="shared" si="35"/>
        <v>4.0000000000873115E-2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2355.7800000000002</v>
      </c>
      <c r="D1487" s="1">
        <v>0</v>
      </c>
      <c r="E1487" s="1">
        <v>0</v>
      </c>
      <c r="F1487" s="1">
        <v>0</v>
      </c>
      <c r="G1487" s="2">
        <f t="shared" si="34"/>
        <v>18.846240000000002</v>
      </c>
      <c r="H1487" s="2">
        <f t="shared" si="35"/>
        <v>0.21999999999979991</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861485.93</v>
      </c>
      <c r="D1489" s="1">
        <v>0</v>
      </c>
      <c r="E1489" s="1">
        <v>0</v>
      </c>
      <c r="F1489" s="1">
        <v>0</v>
      </c>
      <c r="G1489" s="2">
        <f t="shared" si="34"/>
        <v>8614.8593000000001</v>
      </c>
      <c r="H1489" s="2">
        <f t="shared" si="35"/>
        <v>6.9999999948777258E-2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402889.67</v>
      </c>
      <c r="D1490" s="1">
        <v>0</v>
      </c>
      <c r="E1490" s="1">
        <v>0</v>
      </c>
      <c r="F1490" s="1">
        <v>0</v>
      </c>
      <c r="G1490" s="2">
        <f t="shared" si="34"/>
        <v>4431.7863699999998</v>
      </c>
      <c r="H1490" s="2">
        <f t="shared" si="35"/>
        <v>0.33000000001629815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410292.85</v>
      </c>
      <c r="D1491" s="1">
        <v>0</v>
      </c>
      <c r="E1491" s="1">
        <v>0</v>
      </c>
      <c r="F1491" s="1">
        <v>0</v>
      </c>
      <c r="G1491" s="2">
        <f t="shared" si="34"/>
        <v>4923.5141999999996</v>
      </c>
      <c r="H1491" s="2">
        <f t="shared" si="35"/>
        <v>0.15000000002328306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1969645.11</v>
      </c>
      <c r="D1492" s="1">
        <v>0</v>
      </c>
      <c r="E1492" s="1">
        <v>0</v>
      </c>
      <c r="F1492" s="1">
        <v>0</v>
      </c>
      <c r="G1492" s="2">
        <f t="shared" si="34"/>
        <v>25605.386429999999</v>
      </c>
      <c r="H1492" s="2">
        <f t="shared" si="35"/>
        <v>0.11000000010244548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6877232.5200000005</v>
      </c>
      <c r="D1499" s="1">
        <v>0</v>
      </c>
      <c r="E1499" s="1">
        <v>0</v>
      </c>
      <c r="F1499" s="1">
        <v>0</v>
      </c>
      <c r="G1499" s="2">
        <f t="shared" si="34"/>
        <v>137544.65040000001</v>
      </c>
      <c r="H1499" s="2">
        <f t="shared" si="35"/>
        <v>0.47999999951571226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4703778.1100000003</v>
      </c>
      <c r="D1501" s="1">
        <v>0</v>
      </c>
      <c r="E1501" s="1">
        <v>0</v>
      </c>
      <c r="F1501" s="1">
        <v>0</v>
      </c>
      <c r="G1501" s="2">
        <f t="shared" si="34"/>
        <v>103483.11842</v>
      </c>
      <c r="H1501" s="2">
        <f t="shared" si="35"/>
        <v>0.11000000033527613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1438322.23</v>
      </c>
      <c r="D1502" s="1">
        <v>0</v>
      </c>
      <c r="E1502" s="1">
        <v>0</v>
      </c>
      <c r="F1502" s="1">
        <v>0</v>
      </c>
      <c r="G1502" s="2">
        <f t="shared" si="34"/>
        <v>33081.411289999996</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1357907.5</v>
      </c>
      <c r="D1503" s="1">
        <v>0</v>
      </c>
      <c r="E1503" s="1">
        <v>0</v>
      </c>
      <c r="F1503" s="1">
        <v>0</v>
      </c>
      <c r="G1503" s="2">
        <f t="shared" si="34"/>
        <v>32589.780000000002</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27037.47</v>
      </c>
      <c r="D1504" s="1">
        <v>0</v>
      </c>
      <c r="E1504" s="1">
        <v>0</v>
      </c>
      <c r="F1504" s="1">
        <v>0</v>
      </c>
      <c r="G1504" s="2">
        <f t="shared" si="34"/>
        <v>675.93675000000007</v>
      </c>
      <c r="H1504" s="2">
        <f t="shared" si="35"/>
        <v>0.47000000000116415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2355.7800000000002</v>
      </c>
      <c r="D1505" s="1">
        <v>0</v>
      </c>
      <c r="E1505" s="1">
        <v>0</v>
      </c>
      <c r="F1505" s="1">
        <v>0</v>
      </c>
      <c r="G1505" s="2">
        <f t="shared" si="34"/>
        <v>61.250280000000004</v>
      </c>
      <c r="H1505" s="2">
        <f t="shared" si="35"/>
        <v>0.21999999999979991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1087016.54</v>
      </c>
      <c r="D1507" s="1">
        <v>0</v>
      </c>
      <c r="E1507" s="1">
        <v>0</v>
      </c>
      <c r="F1507" s="1">
        <v>0</v>
      </c>
      <c r="G1507" s="2">
        <f t="shared" si="34"/>
        <v>30436.46312</v>
      </c>
      <c r="H1507" s="2">
        <f t="shared" si="35"/>
        <v>0.4599999999627471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407229.4</v>
      </c>
      <c r="D1508" s="1">
        <v>0</v>
      </c>
      <c r="E1508" s="1">
        <v>0</v>
      </c>
      <c r="F1508" s="1">
        <v>0</v>
      </c>
      <c r="G1508" s="2">
        <f t="shared" si="34"/>
        <v>11809.652600000001</v>
      </c>
      <c r="H1508" s="2">
        <f t="shared" si="35"/>
        <v>0.40000000002328306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383909.19</v>
      </c>
      <c r="D1509" s="1">
        <v>0</v>
      </c>
      <c r="E1509" s="1">
        <v>0</v>
      </c>
      <c r="F1509" s="1">
        <v>0</v>
      </c>
      <c r="G1509" s="2">
        <f t="shared" si="34"/>
        <v>11517.2757</v>
      </c>
      <c r="H1509" s="2">
        <f t="shared" si="35"/>
        <v>0.19000000000232831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1923454.41</v>
      </c>
      <c r="D1510" s="1">
        <v>0</v>
      </c>
      <c r="E1510" s="1">
        <v>0</v>
      </c>
      <c r="F1510" s="1">
        <v>0</v>
      </c>
      <c r="G1510" s="2">
        <f t="shared" si="34"/>
        <v>59627.086709999996</v>
      </c>
      <c r="H1510" s="2">
        <f t="shared" si="35"/>
        <v>0.40999999991618097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250000</v>
      </c>
      <c r="D1511" s="1">
        <v>0</v>
      </c>
      <c r="E1511" s="1">
        <v>0</v>
      </c>
      <c r="F1511" s="1">
        <v>0</v>
      </c>
      <c r="G1511" s="2">
        <f t="shared" si="34"/>
        <v>8000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250000</v>
      </c>
      <c r="D1515" s="1">
        <v>0</v>
      </c>
      <c r="E1515" s="1">
        <v>0</v>
      </c>
      <c r="F1515" s="1">
        <v>0</v>
      </c>
      <c r="G1515" s="2">
        <f t="shared" si="34"/>
        <v>9000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389139.48999999929</v>
      </c>
      <c r="D1517" s="1">
        <v>0</v>
      </c>
      <c r="E1517" s="1">
        <v>0</v>
      </c>
      <c r="F1517" s="1">
        <v>0</v>
      </c>
      <c r="G1517" s="2">
        <f t="shared" si="34"/>
        <v>14787.300619999973</v>
      </c>
      <c r="H1517" s="2">
        <f t="shared" si="35"/>
        <v>0.48999999929219484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307674.59999999998</v>
      </c>
      <c r="D1518" s="1">
        <v>0</v>
      </c>
      <c r="E1518" s="1">
        <v>0</v>
      </c>
      <c r="F1518" s="1">
        <v>0</v>
      </c>
      <c r="G1518" s="2">
        <f t="shared" si="34"/>
        <v>11999.309399999998</v>
      </c>
      <c r="H1518" s="2">
        <f t="shared" si="35"/>
        <v>0.40000000002328306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197125.05</v>
      </c>
      <c r="D1524" s="1">
        <v>0</v>
      </c>
      <c r="E1524" s="1">
        <v>0</v>
      </c>
      <c r="F1524" s="1">
        <v>0</v>
      </c>
      <c r="G1524" s="2">
        <f t="shared" si="34"/>
        <v>8870.6272499999995</v>
      </c>
      <c r="H1524" s="2">
        <f t="shared" si="35"/>
        <v>4.9999999988358468E-2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100393.72</v>
      </c>
      <c r="D1530" s="1">
        <v>0</v>
      </c>
      <c r="E1530" s="1">
        <v>0</v>
      </c>
      <c r="F1530" s="1">
        <v>0</v>
      </c>
      <c r="G1530" s="2">
        <f t="shared" si="34"/>
        <v>5120.0797199999997</v>
      </c>
      <c r="H1530" s="2">
        <f t="shared" si="35"/>
        <v>0.27999999999883585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57871.29</v>
      </c>
      <c r="D1531" s="1">
        <v>0</v>
      </c>
      <c r="E1531" s="1">
        <v>0</v>
      </c>
      <c r="F1531" s="1">
        <v>0</v>
      </c>
      <c r="G1531" s="2">
        <f t="shared" si="34"/>
        <v>3009.30708</v>
      </c>
      <c r="H1531" s="2">
        <f t="shared" si="35"/>
        <v>0.29000000000087311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9103</v>
      </c>
      <c r="D1532" s="1">
        <v>0</v>
      </c>
      <c r="E1532" s="1">
        <v>0</v>
      </c>
      <c r="F1532" s="1">
        <v>0</v>
      </c>
      <c r="G1532" s="2">
        <f t="shared" si="34"/>
        <v>482.459</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33419.43</v>
      </c>
      <c r="D1534" s="1">
        <v>0</v>
      </c>
      <c r="E1534" s="1">
        <v>0</v>
      </c>
      <c r="F1534" s="1">
        <v>0</v>
      </c>
      <c r="G1534" s="2">
        <f t="shared" si="34"/>
        <v>1838.0686499999999</v>
      </c>
      <c r="H1534" s="2">
        <f t="shared" si="35"/>
        <v>0.43000000000029104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1031.73</v>
      </c>
      <c r="D1535" s="1">
        <v>0</v>
      </c>
      <c r="E1535" s="1">
        <v>0</v>
      </c>
      <c r="F1535" s="1">
        <v>0</v>
      </c>
      <c r="G1535" s="2">
        <f t="shared" si="34"/>
        <v>57.776880000000006</v>
      </c>
      <c r="H1535" s="2">
        <f t="shared" si="35"/>
        <v>0.26999999999998181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1031.73</v>
      </c>
      <c r="D1536" s="1">
        <v>0</v>
      </c>
      <c r="E1536" s="1">
        <v>0</v>
      </c>
      <c r="F1536" s="1">
        <v>0</v>
      </c>
      <c r="G1536" s="2">
        <f t="shared" si="34"/>
        <v>58.808610000000002</v>
      </c>
      <c r="H1536" s="2">
        <f t="shared" si="35"/>
        <v>0.26999999999998181</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55216.439999999995</v>
      </c>
      <c r="D1550" s="1">
        <v>0</v>
      </c>
      <c r="E1550" s="1">
        <v>0</v>
      </c>
      <c r="F1550" s="1">
        <v>0</v>
      </c>
      <c r="G1550" s="2">
        <f t="shared" si="34"/>
        <v>3920.3672399999991</v>
      </c>
      <c r="H1550" s="2">
        <f t="shared" si="35"/>
        <v>0.43999999999505235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17080.05</v>
      </c>
      <c r="D1551" s="1">
        <v>0</v>
      </c>
      <c r="E1551" s="1">
        <v>0</v>
      </c>
      <c r="F1551" s="1">
        <v>0</v>
      </c>
      <c r="G1551" s="2">
        <f t="shared" si="34"/>
        <v>1229.7635999999998</v>
      </c>
      <c r="H1551" s="2">
        <f t="shared" si="35"/>
        <v>4.9999999999272404E-2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32577.32</v>
      </c>
      <c r="D1553" s="1">
        <v>0</v>
      </c>
      <c r="E1553" s="1">
        <v>0</v>
      </c>
      <c r="F1553" s="1">
        <v>0</v>
      </c>
      <c r="G1553" s="2">
        <f t="shared" si="34"/>
        <v>2410.7216799999997</v>
      </c>
      <c r="H1553" s="2">
        <f t="shared" si="35"/>
        <v>0.31999999999970896</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5559.07</v>
      </c>
      <c r="D1554" s="1">
        <v>0</v>
      </c>
      <c r="E1554" s="1">
        <v>0</v>
      </c>
      <c r="F1554" s="1">
        <v>0</v>
      </c>
      <c r="G1554" s="2">
        <f t="shared" si="34"/>
        <v>416.93024999999994</v>
      </c>
      <c r="H1554" s="2">
        <f t="shared" si="35"/>
        <v>6.9999999999708962E-2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12684.06</v>
      </c>
      <c r="D1555" s="1">
        <v>0</v>
      </c>
      <c r="E1555" s="1">
        <v>0</v>
      </c>
      <c r="F1555" s="1">
        <v>0</v>
      </c>
      <c r="G1555" s="2">
        <f t="shared" si="34"/>
        <v>963.98855999999989</v>
      </c>
      <c r="H1555" s="2">
        <f t="shared" si="35"/>
        <v>5.9999999999490683E-2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3850</v>
      </c>
      <c r="D1558" s="1">
        <v>0</v>
      </c>
      <c r="E1558" s="1">
        <v>0</v>
      </c>
      <c r="F1558" s="1">
        <v>0</v>
      </c>
      <c r="G1558" s="2">
        <f t="shared" si="34"/>
        <v>304.14999999999998</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8834.06</v>
      </c>
      <c r="D1559" s="1">
        <v>0</v>
      </c>
      <c r="E1559" s="1">
        <v>0</v>
      </c>
      <c r="F1559" s="1">
        <v>0</v>
      </c>
      <c r="G1559" s="2">
        <f t="shared" si="34"/>
        <v>706.72479999999996</v>
      </c>
      <c r="H1559" s="2">
        <f t="shared" si="35"/>
        <v>5.9999999999490683E-2</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27799.1</v>
      </c>
      <c r="D1560" s="1">
        <v>0</v>
      </c>
      <c r="E1560" s="1">
        <v>0</v>
      </c>
      <c r="F1560" s="1">
        <v>0</v>
      </c>
      <c r="G1560" s="2">
        <f t="shared" si="34"/>
        <v>2251.7271000000001</v>
      </c>
      <c r="H1560" s="2">
        <f t="shared" si="35"/>
        <v>9.9999999998544808E-2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27799.1</v>
      </c>
      <c r="D1563" s="1">
        <v>0</v>
      </c>
      <c r="E1563" s="1">
        <v>0</v>
      </c>
      <c r="F1563" s="1">
        <v>0</v>
      </c>
      <c r="G1563" s="2">
        <f t="shared" si="34"/>
        <v>2335.1244000000002</v>
      </c>
      <c r="H1563" s="2">
        <f t="shared" si="35"/>
        <v>9.9999999998544808E-2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110549.55</v>
      </c>
      <c r="D1565" s="1">
        <v>0</v>
      </c>
      <c r="E1565" s="1">
        <v>0</v>
      </c>
      <c r="F1565" s="1">
        <v>0</v>
      </c>
      <c r="G1565" s="2">
        <f t="shared" si="34"/>
        <v>9507.2613000000001</v>
      </c>
      <c r="H1565" s="2">
        <f t="shared" si="35"/>
        <v>0.44999999999708962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92320.35</v>
      </c>
      <c r="D1566" s="1">
        <v>0</v>
      </c>
      <c r="E1566" s="1">
        <v>0</v>
      </c>
      <c r="F1566" s="1">
        <v>0</v>
      </c>
      <c r="G1566" s="2">
        <f t="shared" si="34"/>
        <v>8031.8704500000003</v>
      </c>
      <c r="H1566" s="2">
        <f t="shared" si="35"/>
        <v>0.35000000000582077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8138.75</v>
      </c>
      <c r="D1567" s="1">
        <v>0</v>
      </c>
      <c r="E1567" s="1">
        <v>0</v>
      </c>
      <c r="F1567" s="1">
        <v>0</v>
      </c>
      <c r="G1567" s="2">
        <f t="shared" si="34"/>
        <v>716.20999999999992</v>
      </c>
      <c r="H1567" s="2">
        <f t="shared" si="35"/>
        <v>0.25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10090.450000000001</v>
      </c>
      <c r="D1569" s="1">
        <v>0</v>
      </c>
      <c r="E1569" s="1">
        <v>0</v>
      </c>
      <c r="F1569" s="1">
        <v>0</v>
      </c>
      <c r="G1569" s="2">
        <f t="shared" si="34"/>
        <v>908.14050000000009</v>
      </c>
      <c r="H1569" s="2">
        <f t="shared" si="35"/>
        <v>0.4500000000007276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81464.89</v>
      </c>
      <c r="D1576" s="1">
        <v>0</v>
      </c>
      <c r="E1576" s="1">
        <v>0</v>
      </c>
      <c r="F1576" s="1">
        <v>0</v>
      </c>
      <c r="G1576" s="2">
        <f t="shared" si="34"/>
        <v>7902.0943299999999</v>
      </c>
      <c r="H1576" s="2">
        <f t="shared" si="35"/>
        <v>0.11000000000058208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81464.89</v>
      </c>
      <c r="D1578" s="1">
        <v>0</v>
      </c>
      <c r="E1578" s="1">
        <v>0</v>
      </c>
      <c r="F1578" s="1">
        <v>0</v>
      </c>
      <c r="G1578" s="2">
        <f t="shared" si="34"/>
        <v>8065.0241100000003</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3320</v>
      </c>
      <c r="B1" s="382"/>
      <c r="C1" s="382"/>
    </row>
    <row r="2" spans="1:17" ht="33" customHeight="1" x14ac:dyDescent="0.2">
      <c r="A2" s="383" t="s">
        <v>3321</v>
      </c>
      <c r="B2" s="384"/>
      <c r="C2" s="376"/>
      <c r="D2" s="4"/>
      <c r="E2" s="4"/>
      <c r="F2" s="4"/>
      <c r="G2" s="4"/>
      <c r="H2" s="4"/>
      <c r="I2" s="4"/>
      <c r="J2" s="4"/>
      <c r="K2" s="4"/>
      <c r="L2" s="4"/>
      <c r="M2" s="4"/>
      <c r="N2" s="4"/>
      <c r="O2" s="4"/>
      <c r="P2" s="4"/>
      <c r="Q2" s="4"/>
    </row>
    <row r="3" spans="1:17" ht="18.75" customHeight="1" x14ac:dyDescent="0.2">
      <c r="A3" s="304" t="s">
        <v>3322</v>
      </c>
      <c r="B3" s="385" t="s">
        <v>3323</v>
      </c>
      <c r="C3" s="376"/>
      <c r="D3" s="4"/>
      <c r="E3" s="4"/>
      <c r="F3" s="4"/>
      <c r="G3" s="4"/>
      <c r="H3" s="4"/>
      <c r="I3" s="4"/>
      <c r="J3" s="4"/>
      <c r="K3" s="4"/>
      <c r="L3" s="4"/>
      <c r="M3" s="4"/>
      <c r="N3" s="4"/>
      <c r="O3" s="4"/>
      <c r="P3" s="4"/>
      <c r="Q3" s="4"/>
    </row>
    <row r="4" spans="1:17" ht="37.5" hidden="1" customHeight="1" x14ac:dyDescent="0.2">
      <c r="A4" s="305" t="s">
        <v>3324</v>
      </c>
      <c r="B4" s="375" t="s">
        <v>3325</v>
      </c>
      <c r="C4" s="376"/>
      <c r="D4" s="4"/>
      <c r="E4" s="4"/>
      <c r="F4" s="4"/>
      <c r="G4" s="4"/>
      <c r="H4" s="4"/>
      <c r="I4" s="4"/>
      <c r="J4" s="4"/>
      <c r="K4" s="4"/>
      <c r="L4" s="4"/>
      <c r="M4" s="4"/>
      <c r="N4" s="4"/>
      <c r="O4" s="4"/>
      <c r="P4" s="4"/>
      <c r="Q4" s="4"/>
    </row>
    <row r="5" spans="1:17" ht="48" hidden="1" customHeight="1" x14ac:dyDescent="0.2">
      <c r="A5" s="305" t="s">
        <v>3324</v>
      </c>
      <c r="B5" s="375" t="s">
        <v>3326</v>
      </c>
      <c r="C5" s="376"/>
      <c r="D5" s="4"/>
      <c r="E5" s="4"/>
      <c r="F5" s="4"/>
      <c r="G5" s="4"/>
      <c r="H5" s="4"/>
      <c r="I5" s="4"/>
      <c r="J5" s="4"/>
      <c r="K5" s="4"/>
      <c r="L5" s="4"/>
      <c r="M5" s="4"/>
      <c r="N5" s="4"/>
      <c r="O5" s="4"/>
      <c r="P5" s="4"/>
      <c r="Q5" s="4"/>
    </row>
    <row r="6" spans="1:17" ht="59.25" hidden="1" customHeight="1" x14ac:dyDescent="0.2">
      <c r="A6" s="305" t="s">
        <v>3324</v>
      </c>
      <c r="B6" s="375" t="s">
        <v>3327</v>
      </c>
      <c r="C6" s="376"/>
      <c r="D6" s="4"/>
      <c r="E6" s="4"/>
      <c r="F6" s="4"/>
      <c r="G6" s="4"/>
      <c r="H6" s="4"/>
      <c r="I6" s="4"/>
      <c r="J6" s="4"/>
      <c r="K6" s="4"/>
      <c r="L6" s="4"/>
      <c r="M6" s="4"/>
      <c r="N6" s="4"/>
      <c r="O6" s="4"/>
      <c r="P6" s="4"/>
      <c r="Q6" s="4"/>
    </row>
    <row r="7" spans="1:17" ht="48" hidden="1" customHeight="1" x14ac:dyDescent="0.2">
      <c r="A7" s="305" t="s">
        <v>3328</v>
      </c>
      <c r="B7" s="375" t="s">
        <v>3329</v>
      </c>
      <c r="C7" s="376"/>
      <c r="D7" s="4"/>
      <c r="E7" s="4"/>
      <c r="F7" s="4"/>
      <c r="G7" s="4"/>
      <c r="H7" s="4"/>
      <c r="I7" s="4"/>
      <c r="J7" s="4"/>
      <c r="K7" s="4"/>
      <c r="L7" s="4"/>
      <c r="M7" s="4"/>
      <c r="N7" s="4"/>
      <c r="O7" s="4"/>
      <c r="P7" s="4"/>
      <c r="Q7" s="4"/>
    </row>
    <row r="8" spans="1:17" ht="41.25" hidden="1" customHeight="1" x14ac:dyDescent="0.2">
      <c r="A8" s="305" t="s">
        <v>3330</v>
      </c>
      <c r="B8" s="375" t="s">
        <v>3331</v>
      </c>
      <c r="C8" s="376"/>
      <c r="D8" s="4"/>
      <c r="E8" s="4"/>
      <c r="F8" s="4"/>
      <c r="G8" s="4"/>
      <c r="H8" s="4"/>
      <c r="I8" s="4"/>
      <c r="J8" s="4"/>
      <c r="K8" s="4"/>
      <c r="L8" s="4"/>
      <c r="M8" s="4"/>
      <c r="N8" s="4"/>
      <c r="O8" s="4"/>
      <c r="P8" s="4"/>
      <c r="Q8" s="4"/>
    </row>
    <row r="9" spans="1:17" ht="59.25" hidden="1" customHeight="1" x14ac:dyDescent="0.2">
      <c r="A9" s="305" t="s">
        <v>3332</v>
      </c>
      <c r="B9" s="375" t="s">
        <v>3333</v>
      </c>
      <c r="C9" s="376"/>
      <c r="D9" s="4"/>
      <c r="E9" s="4"/>
      <c r="F9" s="4"/>
      <c r="G9" s="4"/>
      <c r="H9" s="4"/>
      <c r="I9" s="4"/>
      <c r="J9" s="4"/>
      <c r="K9" s="4"/>
      <c r="L9" s="4"/>
      <c r="M9" s="4"/>
      <c r="N9" s="4"/>
      <c r="O9" s="4"/>
      <c r="P9" s="4"/>
      <c r="Q9" s="4"/>
    </row>
    <row r="10" spans="1:17" ht="61.5" hidden="1" customHeight="1" x14ac:dyDescent="0.2">
      <c r="A10" s="305" t="s">
        <v>3332</v>
      </c>
      <c r="B10" s="375" t="s">
        <v>3334</v>
      </c>
      <c r="C10" s="376"/>
      <c r="D10" s="4"/>
      <c r="E10" s="4"/>
      <c r="F10" s="4"/>
      <c r="G10" s="4"/>
      <c r="H10" s="4"/>
      <c r="I10" s="4"/>
      <c r="J10" s="4"/>
      <c r="K10" s="4"/>
      <c r="L10" s="4"/>
      <c r="M10" s="4"/>
      <c r="N10" s="4"/>
      <c r="O10" s="4"/>
      <c r="P10" s="4"/>
      <c r="Q10" s="4"/>
    </row>
    <row r="11" spans="1:17" ht="43.5" hidden="1" customHeight="1" x14ac:dyDescent="0.2">
      <c r="A11" s="305" t="s">
        <v>3332</v>
      </c>
      <c r="B11" s="375" t="s">
        <v>3335</v>
      </c>
      <c r="C11" s="376"/>
      <c r="D11" s="4"/>
      <c r="E11" s="4"/>
      <c r="F11" s="4"/>
      <c r="G11" s="4"/>
      <c r="H11" s="4"/>
      <c r="I11" s="4"/>
      <c r="J11" s="4"/>
      <c r="K11" s="4"/>
      <c r="L11" s="4"/>
      <c r="M11" s="4"/>
      <c r="N11" s="4"/>
      <c r="O11" s="4"/>
      <c r="P11" s="4"/>
      <c r="Q11" s="4"/>
    </row>
    <row r="12" spans="1:17" ht="27.75" hidden="1" customHeight="1" x14ac:dyDescent="0.2">
      <c r="A12" s="305" t="s">
        <v>3336</v>
      </c>
      <c r="B12" s="375" t="s">
        <v>3337</v>
      </c>
      <c r="C12" s="376"/>
      <c r="D12" s="4"/>
      <c r="E12" s="4"/>
      <c r="F12" s="4"/>
      <c r="G12" s="4"/>
      <c r="H12" s="4"/>
      <c r="I12" s="4"/>
      <c r="J12" s="4"/>
      <c r="K12" s="4"/>
      <c r="L12" s="4"/>
      <c r="M12" s="4"/>
      <c r="N12" s="4"/>
      <c r="O12" s="4"/>
      <c r="P12" s="4"/>
      <c r="Q12" s="4"/>
    </row>
    <row r="13" spans="1:17" ht="27.75" hidden="1" customHeight="1" x14ac:dyDescent="0.2">
      <c r="A13" s="305" t="s">
        <v>3338</v>
      </c>
      <c r="B13" s="375" t="s">
        <v>3339</v>
      </c>
      <c r="C13" s="376"/>
      <c r="D13" s="4"/>
      <c r="E13" s="4"/>
      <c r="F13" s="4"/>
      <c r="G13" s="4"/>
      <c r="H13" s="4"/>
      <c r="I13" s="4"/>
      <c r="J13" s="4"/>
      <c r="K13" s="4"/>
      <c r="L13" s="4"/>
      <c r="M13" s="4"/>
      <c r="N13" s="4"/>
      <c r="O13" s="4"/>
      <c r="P13" s="4"/>
      <c r="Q13" s="4"/>
    </row>
    <row r="14" spans="1:17" ht="45.75" hidden="1" customHeight="1" x14ac:dyDescent="0.2">
      <c r="A14" s="305" t="s">
        <v>3340</v>
      </c>
      <c r="B14" s="375" t="s">
        <v>3341</v>
      </c>
      <c r="C14" s="376"/>
      <c r="D14" s="4"/>
      <c r="E14" s="4"/>
      <c r="F14" s="4"/>
      <c r="G14" s="4"/>
      <c r="H14" s="4"/>
      <c r="I14" s="4"/>
      <c r="J14" s="4"/>
      <c r="K14" s="4"/>
      <c r="L14" s="4"/>
      <c r="M14" s="4"/>
      <c r="N14" s="4"/>
      <c r="O14" s="4"/>
      <c r="P14" s="4"/>
      <c r="Q14" s="4"/>
    </row>
    <row r="15" spans="1:17" ht="45.75" hidden="1" customHeight="1" x14ac:dyDescent="0.2">
      <c r="A15" s="305" t="s">
        <v>3342</v>
      </c>
      <c r="B15" s="375" t="s">
        <v>3343</v>
      </c>
      <c r="C15" s="376"/>
      <c r="D15" s="4"/>
      <c r="E15" s="4"/>
      <c r="F15" s="4"/>
      <c r="G15" s="4"/>
      <c r="H15" s="4"/>
      <c r="I15" s="4"/>
      <c r="J15" s="4"/>
      <c r="K15" s="4"/>
      <c r="L15" s="4"/>
      <c r="M15" s="4"/>
      <c r="N15" s="4"/>
      <c r="O15" s="4"/>
      <c r="P15" s="4"/>
      <c r="Q15" s="4"/>
    </row>
    <row r="16" spans="1:17" ht="51" hidden="1" customHeight="1" x14ac:dyDescent="0.2">
      <c r="A16" s="305" t="s">
        <v>3344</v>
      </c>
      <c r="B16" s="375" t="s">
        <v>3345</v>
      </c>
      <c r="C16" s="376"/>
      <c r="D16" s="4"/>
      <c r="E16" s="4"/>
      <c r="F16" s="4"/>
      <c r="G16" s="4"/>
      <c r="H16" s="4"/>
      <c r="I16" s="4"/>
      <c r="J16" s="4"/>
      <c r="K16" s="4"/>
      <c r="L16" s="4"/>
      <c r="M16" s="4"/>
      <c r="N16" s="4"/>
      <c r="O16" s="4"/>
      <c r="P16" s="4"/>
      <c r="Q16" s="4"/>
    </row>
    <row r="17" spans="1:17" ht="27.75" hidden="1" customHeight="1" x14ac:dyDescent="0.2">
      <c r="A17" s="305" t="s">
        <v>3346</v>
      </c>
      <c r="B17" s="375" t="s">
        <v>3347</v>
      </c>
      <c r="C17" s="376"/>
      <c r="D17" s="4"/>
      <c r="E17" s="4"/>
      <c r="F17" s="4"/>
      <c r="G17" s="4"/>
      <c r="H17" s="4"/>
      <c r="I17" s="4"/>
      <c r="J17" s="4"/>
      <c r="K17" s="4"/>
      <c r="L17" s="4"/>
      <c r="M17" s="4"/>
      <c r="N17" s="4"/>
      <c r="O17" s="4"/>
      <c r="P17" s="4"/>
      <c r="Q17" s="4"/>
    </row>
    <row r="18" spans="1:17" ht="27.75" hidden="1" customHeight="1" x14ac:dyDescent="0.2">
      <c r="A18" s="305" t="s">
        <v>3348</v>
      </c>
      <c r="B18" s="375" t="s">
        <v>3349</v>
      </c>
      <c r="C18" s="376"/>
      <c r="D18" s="4"/>
      <c r="E18" s="4"/>
      <c r="F18" s="4"/>
      <c r="G18" s="4"/>
      <c r="H18" s="4"/>
      <c r="I18" s="4"/>
      <c r="J18" s="4"/>
      <c r="K18" s="4"/>
      <c r="L18" s="4"/>
      <c r="M18" s="4"/>
      <c r="N18" s="4"/>
      <c r="O18" s="4"/>
      <c r="P18" s="4"/>
      <c r="Q18" s="4"/>
    </row>
    <row r="19" spans="1:17" ht="45" hidden="1" customHeight="1" x14ac:dyDescent="0.2">
      <c r="A19" s="305" t="s">
        <v>3348</v>
      </c>
      <c r="B19" s="375" t="s">
        <v>3350</v>
      </c>
      <c r="C19" s="376"/>
      <c r="D19" s="4"/>
      <c r="E19" s="4"/>
      <c r="F19" s="4"/>
      <c r="G19" s="4"/>
      <c r="H19" s="4"/>
      <c r="I19" s="4"/>
      <c r="J19" s="4"/>
      <c r="K19" s="4"/>
      <c r="L19" s="4"/>
      <c r="M19" s="4"/>
      <c r="N19" s="4"/>
      <c r="O19" s="4"/>
      <c r="P19" s="4"/>
      <c r="Q19" s="4"/>
    </row>
    <row r="20" spans="1:17" ht="45" hidden="1" customHeight="1" x14ac:dyDescent="0.2">
      <c r="A20" s="305" t="s">
        <v>3351</v>
      </c>
      <c r="B20" s="375" t="s">
        <v>3352</v>
      </c>
      <c r="C20" s="376"/>
      <c r="D20" s="4"/>
      <c r="E20" s="4"/>
      <c r="F20" s="4"/>
      <c r="G20" s="4"/>
      <c r="H20" s="4"/>
      <c r="I20" s="4"/>
      <c r="J20" s="4"/>
      <c r="K20" s="4"/>
      <c r="L20" s="4"/>
      <c r="M20" s="4"/>
      <c r="N20" s="4"/>
      <c r="O20" s="4"/>
      <c r="P20" s="4"/>
      <c r="Q20" s="4"/>
    </row>
    <row r="21" spans="1:17" ht="30" hidden="1" customHeight="1" x14ac:dyDescent="0.2">
      <c r="A21" s="305" t="s">
        <v>3353</v>
      </c>
      <c r="B21" s="375" t="s">
        <v>3354</v>
      </c>
      <c r="C21" s="376"/>
      <c r="D21" s="4"/>
      <c r="E21" s="4"/>
      <c r="F21" s="4"/>
      <c r="G21" s="4"/>
      <c r="H21" s="4"/>
      <c r="I21" s="4"/>
      <c r="J21" s="4"/>
      <c r="K21" s="4"/>
      <c r="L21" s="4"/>
      <c r="M21" s="4"/>
      <c r="N21" s="4"/>
      <c r="O21" s="4"/>
      <c r="P21" s="4"/>
      <c r="Q21" s="4"/>
    </row>
    <row r="22" spans="1:17" ht="30" hidden="1" customHeight="1" x14ac:dyDescent="0.2">
      <c r="A22" s="305" t="s">
        <v>3355</v>
      </c>
      <c r="B22" s="375" t="s">
        <v>3356</v>
      </c>
      <c r="C22" s="376"/>
      <c r="D22" s="4"/>
      <c r="E22" s="4"/>
      <c r="F22" s="4"/>
      <c r="G22" s="4"/>
      <c r="H22" s="4"/>
      <c r="I22" s="4"/>
      <c r="J22" s="4"/>
      <c r="K22" s="4"/>
      <c r="L22" s="4"/>
      <c r="M22" s="4"/>
      <c r="N22" s="4"/>
      <c r="O22" s="4"/>
      <c r="P22" s="4"/>
      <c r="Q22" s="4"/>
    </row>
    <row r="23" spans="1:17" ht="30" hidden="1" customHeight="1" x14ac:dyDescent="0.2">
      <c r="A23" s="305" t="s">
        <v>3357</v>
      </c>
      <c r="B23" s="375" t="s">
        <v>3358</v>
      </c>
      <c r="C23" s="376"/>
      <c r="D23" s="4"/>
      <c r="E23" s="4"/>
      <c r="F23" s="4"/>
      <c r="G23" s="4"/>
      <c r="H23" s="4"/>
      <c r="I23" s="4"/>
      <c r="J23" s="4"/>
      <c r="K23" s="4"/>
      <c r="L23" s="4"/>
      <c r="M23" s="4"/>
      <c r="N23" s="4"/>
      <c r="O23" s="4"/>
      <c r="P23" s="4"/>
      <c r="Q23" s="4"/>
    </row>
    <row r="24" spans="1:17" ht="30" hidden="1" customHeight="1" x14ac:dyDescent="0.2">
      <c r="A24" s="305" t="s">
        <v>3359</v>
      </c>
      <c r="B24" s="375" t="s">
        <v>3360</v>
      </c>
      <c r="C24" s="376"/>
      <c r="D24" s="4"/>
      <c r="E24" s="4"/>
      <c r="F24" s="4"/>
      <c r="G24" s="4"/>
      <c r="H24" s="4"/>
      <c r="I24" s="4"/>
      <c r="J24" s="4"/>
      <c r="K24" s="4"/>
      <c r="L24" s="4"/>
      <c r="M24" s="4"/>
      <c r="N24" s="4"/>
      <c r="O24" s="4"/>
      <c r="P24" s="4"/>
      <c r="Q24" s="4"/>
    </row>
    <row r="25" spans="1:17" ht="30" hidden="1" customHeight="1" x14ac:dyDescent="0.2">
      <c r="A25" s="305" t="s">
        <v>3361</v>
      </c>
      <c r="B25" s="375" t="s">
        <v>3362</v>
      </c>
      <c r="C25" s="376"/>
      <c r="D25" s="4"/>
      <c r="E25" s="4"/>
      <c r="F25" s="4"/>
      <c r="G25" s="4"/>
      <c r="H25" s="4"/>
      <c r="I25" s="4"/>
      <c r="J25" s="4"/>
      <c r="K25" s="4"/>
      <c r="L25" s="4"/>
      <c r="M25" s="4"/>
      <c r="N25" s="4"/>
      <c r="O25" s="4"/>
      <c r="P25" s="4"/>
      <c r="Q25" s="4"/>
    </row>
    <row r="26" spans="1:17" ht="30" hidden="1" customHeight="1" x14ac:dyDescent="0.2">
      <c r="A26" s="305" t="s">
        <v>3363</v>
      </c>
      <c r="B26" s="375" t="s">
        <v>3364</v>
      </c>
      <c r="C26" s="376"/>
      <c r="D26" s="4"/>
      <c r="E26" s="4"/>
      <c r="F26" s="4"/>
      <c r="G26" s="4"/>
      <c r="H26" s="4"/>
      <c r="I26" s="4"/>
      <c r="J26" s="4"/>
      <c r="K26" s="4"/>
      <c r="L26" s="4"/>
      <c r="M26" s="4"/>
      <c r="N26" s="4"/>
      <c r="O26" s="4"/>
      <c r="P26" s="4"/>
      <c r="Q26" s="4"/>
    </row>
    <row r="27" spans="1:17" ht="70.5" hidden="1" customHeight="1" x14ac:dyDescent="0.2">
      <c r="A27" s="305" t="s">
        <v>3365</v>
      </c>
      <c r="B27" s="375" t="s">
        <v>3366</v>
      </c>
      <c r="C27" s="376"/>
      <c r="D27" s="4"/>
      <c r="E27" s="4"/>
      <c r="F27" s="4"/>
      <c r="G27" s="4"/>
      <c r="H27" s="4"/>
      <c r="I27" s="4"/>
      <c r="J27" s="4"/>
      <c r="K27" s="4"/>
      <c r="L27" s="4"/>
      <c r="M27" s="4"/>
      <c r="N27" s="4"/>
      <c r="O27" s="4"/>
      <c r="P27" s="4"/>
      <c r="Q27" s="4"/>
    </row>
    <row r="28" spans="1:17" ht="48" hidden="1" customHeight="1" x14ac:dyDescent="0.2">
      <c r="A28" s="305" t="s">
        <v>3367</v>
      </c>
      <c r="B28" s="375" t="s">
        <v>3368</v>
      </c>
      <c r="C28" s="376"/>
      <c r="D28" s="4"/>
      <c r="E28" s="4"/>
      <c r="F28" s="4"/>
      <c r="G28" s="4"/>
      <c r="H28" s="4"/>
      <c r="I28" s="4"/>
      <c r="J28" s="4"/>
      <c r="K28" s="4"/>
      <c r="L28" s="4"/>
      <c r="M28" s="4"/>
      <c r="N28" s="4"/>
      <c r="O28" s="4"/>
      <c r="P28" s="4"/>
      <c r="Q28" s="4"/>
    </row>
    <row r="29" spans="1:17" ht="100.5" hidden="1" customHeight="1" x14ac:dyDescent="0.2">
      <c r="A29" s="305" t="s">
        <v>3369</v>
      </c>
      <c r="B29" s="375" t="s">
        <v>3370</v>
      </c>
      <c r="C29" s="376"/>
      <c r="D29" s="4"/>
      <c r="E29" s="4"/>
      <c r="F29" s="4"/>
      <c r="G29" s="4"/>
      <c r="H29" s="4"/>
      <c r="I29" s="4"/>
      <c r="J29" s="4"/>
      <c r="K29" s="4"/>
      <c r="L29" s="4"/>
      <c r="M29" s="4"/>
      <c r="N29" s="4"/>
      <c r="O29" s="4"/>
      <c r="P29" s="4"/>
      <c r="Q29" s="4"/>
    </row>
    <row r="30" spans="1:17" ht="45" hidden="1" customHeight="1" x14ac:dyDescent="0.2">
      <c r="A30" s="305" t="s">
        <v>3371</v>
      </c>
      <c r="B30" s="375" t="s">
        <v>3372</v>
      </c>
      <c r="C30" s="376"/>
      <c r="D30" s="4"/>
      <c r="E30" s="4"/>
      <c r="F30" s="4"/>
      <c r="G30" s="4"/>
      <c r="H30" s="4"/>
      <c r="I30" s="4"/>
      <c r="J30" s="4"/>
      <c r="K30" s="4"/>
      <c r="L30" s="4"/>
      <c r="M30" s="4"/>
      <c r="N30" s="4"/>
      <c r="O30" s="4"/>
      <c r="P30" s="4"/>
      <c r="Q30" s="4"/>
    </row>
    <row r="31" spans="1:17" ht="45" hidden="1" customHeight="1" x14ac:dyDescent="0.2">
      <c r="A31" s="305" t="s">
        <v>3373</v>
      </c>
      <c r="B31" s="375" t="s">
        <v>3374</v>
      </c>
      <c r="C31" s="376"/>
      <c r="D31" s="4"/>
      <c r="E31" s="4"/>
      <c r="F31" s="4"/>
      <c r="G31" s="4"/>
      <c r="H31" s="4"/>
      <c r="I31" s="4"/>
      <c r="J31" s="4"/>
      <c r="K31" s="4"/>
      <c r="L31" s="4"/>
      <c r="M31" s="4"/>
      <c r="N31" s="4"/>
      <c r="O31" s="4"/>
      <c r="P31" s="4"/>
      <c r="Q31" s="4"/>
    </row>
    <row r="32" spans="1:17" ht="45" hidden="1" customHeight="1" x14ac:dyDescent="0.2">
      <c r="A32" s="305" t="s">
        <v>3375</v>
      </c>
      <c r="B32" s="375" t="s">
        <v>3376</v>
      </c>
      <c r="C32" s="376"/>
      <c r="D32" s="4"/>
      <c r="E32" s="4"/>
      <c r="F32" s="4"/>
      <c r="G32" s="4"/>
      <c r="H32" s="4"/>
      <c r="I32" s="4"/>
      <c r="J32" s="4"/>
      <c r="K32" s="4"/>
      <c r="L32" s="4"/>
      <c r="M32" s="4"/>
      <c r="N32" s="4"/>
      <c r="O32" s="4"/>
      <c r="P32" s="4"/>
      <c r="Q32" s="4"/>
    </row>
    <row r="33" spans="1:17" ht="72" hidden="1" customHeight="1" x14ac:dyDescent="0.2">
      <c r="A33" s="305" t="s">
        <v>3377</v>
      </c>
      <c r="B33" s="375" t="s">
        <v>3378</v>
      </c>
      <c r="C33" s="376"/>
      <c r="D33" s="4"/>
      <c r="E33" s="4"/>
      <c r="F33" s="4"/>
      <c r="G33" s="4"/>
      <c r="H33" s="4"/>
      <c r="I33" s="4"/>
      <c r="J33" s="4"/>
      <c r="K33" s="4"/>
      <c r="L33" s="4"/>
      <c r="M33" s="4"/>
      <c r="N33" s="4"/>
      <c r="O33" s="4"/>
      <c r="P33" s="4"/>
      <c r="Q33" s="4"/>
    </row>
    <row r="34" spans="1:17" ht="79.5" hidden="1" customHeight="1" x14ac:dyDescent="0.2">
      <c r="A34" s="305" t="s">
        <v>3379</v>
      </c>
      <c r="B34" s="375" t="s">
        <v>3380</v>
      </c>
      <c r="C34" s="376"/>
      <c r="D34" s="4"/>
      <c r="E34" s="4"/>
      <c r="F34" s="4"/>
      <c r="G34" s="4"/>
      <c r="H34" s="4"/>
      <c r="I34" s="4"/>
      <c r="J34" s="4"/>
      <c r="K34" s="4"/>
      <c r="L34" s="4"/>
      <c r="M34" s="4"/>
      <c r="N34" s="4"/>
      <c r="O34" s="4"/>
      <c r="P34" s="4"/>
      <c r="Q34" s="4"/>
    </row>
    <row r="35" spans="1:17" ht="70.5" hidden="1" customHeight="1" x14ac:dyDescent="0.2">
      <c r="A35" s="305" t="s">
        <v>3381</v>
      </c>
      <c r="B35" s="375" t="s">
        <v>3382</v>
      </c>
      <c r="C35" s="376"/>
      <c r="D35" s="4"/>
      <c r="E35" s="4"/>
      <c r="F35" s="4"/>
      <c r="G35" s="4"/>
      <c r="H35" s="4"/>
      <c r="I35" s="4"/>
      <c r="J35" s="4"/>
      <c r="K35" s="4"/>
      <c r="L35" s="4"/>
      <c r="M35" s="4"/>
      <c r="N35" s="4"/>
      <c r="O35" s="4"/>
      <c r="P35" s="4"/>
      <c r="Q35" s="4"/>
    </row>
    <row r="36" spans="1:17" ht="45.75" hidden="1" customHeight="1" x14ac:dyDescent="0.2">
      <c r="A36" s="305" t="s">
        <v>3383</v>
      </c>
      <c r="B36" s="375" t="s">
        <v>3384</v>
      </c>
      <c r="C36" s="376"/>
      <c r="D36" s="4"/>
      <c r="E36" s="4"/>
      <c r="F36" s="4"/>
      <c r="G36" s="4"/>
      <c r="H36" s="4"/>
      <c r="I36" s="4"/>
      <c r="J36" s="4"/>
      <c r="K36" s="4"/>
      <c r="L36" s="4"/>
      <c r="M36" s="4"/>
      <c r="N36" s="4"/>
      <c r="O36" s="4"/>
      <c r="P36" s="4"/>
      <c r="Q36" s="4"/>
    </row>
    <row r="37" spans="1:17" ht="54.75" hidden="1" customHeight="1" x14ac:dyDescent="0.2">
      <c r="A37" s="305" t="s">
        <v>3385</v>
      </c>
      <c r="B37" s="375" t="s">
        <v>3386</v>
      </c>
      <c r="C37" s="376"/>
      <c r="D37" s="4"/>
      <c r="E37" s="4"/>
      <c r="F37" s="4"/>
      <c r="G37" s="4"/>
      <c r="H37" s="4"/>
      <c r="I37" s="4"/>
      <c r="J37" s="4"/>
      <c r="K37" s="4"/>
      <c r="L37" s="4"/>
      <c r="M37" s="4"/>
      <c r="N37" s="4"/>
      <c r="O37" s="4"/>
      <c r="P37" s="4"/>
      <c r="Q37" s="4"/>
    </row>
    <row r="38" spans="1:17" ht="37.5" hidden="1" customHeight="1" x14ac:dyDescent="0.2">
      <c r="A38" s="305" t="s">
        <v>3387</v>
      </c>
      <c r="B38" s="375" t="s">
        <v>3388</v>
      </c>
      <c r="C38" s="376"/>
      <c r="D38" s="4"/>
      <c r="E38" s="4"/>
      <c r="F38" s="4"/>
      <c r="G38" s="4"/>
      <c r="H38" s="4"/>
      <c r="I38" s="4"/>
      <c r="J38" s="4"/>
      <c r="K38" s="4"/>
      <c r="L38" s="4"/>
      <c r="M38" s="4"/>
      <c r="N38" s="4"/>
      <c r="O38" s="4"/>
      <c r="P38" s="4"/>
      <c r="Q38" s="4"/>
    </row>
    <row r="39" spans="1:17" ht="61.5" hidden="1" customHeight="1" x14ac:dyDescent="0.2">
      <c r="A39" s="305" t="s">
        <v>3389</v>
      </c>
      <c r="B39" s="375" t="s">
        <v>3390</v>
      </c>
      <c r="C39" s="376"/>
      <c r="D39" s="4"/>
      <c r="E39" s="4"/>
      <c r="F39" s="4"/>
      <c r="G39" s="4"/>
      <c r="H39" s="4"/>
      <c r="I39" s="4"/>
      <c r="J39" s="4"/>
      <c r="K39" s="4"/>
      <c r="L39" s="4"/>
      <c r="M39" s="4"/>
      <c r="N39" s="4"/>
      <c r="O39" s="4"/>
      <c r="P39" s="4"/>
      <c r="Q39" s="4"/>
    </row>
    <row r="40" spans="1:17" ht="53.25" hidden="1" customHeight="1" x14ac:dyDescent="0.2">
      <c r="A40" s="305" t="s">
        <v>3391</v>
      </c>
      <c r="B40" s="375" t="s">
        <v>3392</v>
      </c>
      <c r="C40" s="376"/>
      <c r="D40" s="4"/>
      <c r="E40" s="4"/>
      <c r="F40" s="4"/>
      <c r="G40" s="4"/>
      <c r="H40" s="4"/>
      <c r="I40" s="4"/>
      <c r="J40" s="4"/>
      <c r="K40" s="4"/>
      <c r="L40" s="4"/>
      <c r="M40" s="4"/>
      <c r="N40" s="4"/>
      <c r="O40" s="4"/>
      <c r="P40" s="4"/>
      <c r="Q40" s="4"/>
    </row>
    <row r="41" spans="1:17" ht="73.5" hidden="1" customHeight="1" x14ac:dyDescent="0.2">
      <c r="A41" s="305" t="s">
        <v>3393</v>
      </c>
      <c r="B41" s="375" t="s">
        <v>3394</v>
      </c>
      <c r="C41" s="376"/>
      <c r="D41" s="4"/>
      <c r="E41" s="4"/>
      <c r="F41" s="4"/>
      <c r="G41" s="4"/>
      <c r="H41" s="4"/>
      <c r="I41" s="4"/>
      <c r="J41" s="4"/>
      <c r="K41" s="4"/>
      <c r="L41" s="4"/>
      <c r="M41" s="4"/>
      <c r="N41" s="4"/>
      <c r="O41" s="4"/>
      <c r="P41" s="4"/>
      <c r="Q41" s="4"/>
    </row>
    <row r="42" spans="1:17" ht="57.75" hidden="1" customHeight="1" x14ac:dyDescent="0.2">
      <c r="A42" s="305" t="s">
        <v>3395</v>
      </c>
      <c r="B42" s="375" t="s">
        <v>3396</v>
      </c>
      <c r="C42" s="376"/>
      <c r="D42" s="4"/>
      <c r="E42" s="4"/>
      <c r="F42" s="4"/>
      <c r="G42" s="4"/>
      <c r="H42" s="4"/>
      <c r="I42" s="4"/>
      <c r="J42" s="4"/>
      <c r="K42" s="4"/>
      <c r="L42" s="4"/>
      <c r="M42" s="4"/>
      <c r="N42" s="4"/>
      <c r="O42" s="4"/>
      <c r="P42" s="4"/>
      <c r="Q42" s="4"/>
    </row>
    <row r="43" spans="1:17" ht="84" hidden="1" customHeight="1" x14ac:dyDescent="0.2">
      <c r="A43" s="305" t="s">
        <v>3397</v>
      </c>
      <c r="B43" s="375" t="s">
        <v>3398</v>
      </c>
      <c r="C43" s="376"/>
      <c r="D43" s="4"/>
      <c r="E43" s="4"/>
      <c r="F43" s="4"/>
      <c r="G43" s="4"/>
      <c r="H43" s="4"/>
      <c r="I43" s="4"/>
      <c r="J43" s="4"/>
      <c r="K43" s="4"/>
      <c r="L43" s="4"/>
      <c r="M43" s="4"/>
      <c r="N43" s="4"/>
      <c r="O43" s="4"/>
      <c r="P43" s="4"/>
      <c r="Q43" s="4"/>
    </row>
    <row r="44" spans="1:17" ht="48" hidden="1" customHeight="1" x14ac:dyDescent="0.2">
      <c r="A44" s="305" t="s">
        <v>3399</v>
      </c>
      <c r="B44" s="375" t="s">
        <v>3400</v>
      </c>
      <c r="C44" s="376"/>
      <c r="D44" s="4"/>
      <c r="E44" s="4"/>
      <c r="F44" s="4"/>
      <c r="G44" s="4"/>
      <c r="H44" s="4"/>
      <c r="I44" s="4"/>
      <c r="J44" s="4"/>
      <c r="K44" s="4"/>
      <c r="L44" s="4"/>
      <c r="M44" s="4"/>
      <c r="N44" s="4"/>
      <c r="O44" s="4"/>
      <c r="P44" s="4"/>
      <c r="Q44" s="4"/>
    </row>
    <row r="45" spans="1:17" ht="57" hidden="1" customHeight="1" x14ac:dyDescent="0.2">
      <c r="A45" s="305" t="s">
        <v>3401</v>
      </c>
      <c r="B45" s="375" t="s">
        <v>3402</v>
      </c>
      <c r="C45" s="376"/>
      <c r="D45" s="4"/>
      <c r="E45" s="4"/>
      <c r="F45" s="4"/>
      <c r="G45" s="4"/>
      <c r="H45" s="4"/>
      <c r="I45" s="4"/>
      <c r="J45" s="4"/>
      <c r="K45" s="4"/>
      <c r="L45" s="4"/>
      <c r="M45" s="4"/>
      <c r="N45" s="4"/>
      <c r="O45" s="4"/>
      <c r="P45" s="4"/>
      <c r="Q45" s="4"/>
    </row>
    <row r="46" spans="1:17" ht="73.5" hidden="1" customHeight="1" x14ac:dyDescent="0.2">
      <c r="A46" s="305" t="s">
        <v>3403</v>
      </c>
      <c r="B46" s="380" t="s">
        <v>3404</v>
      </c>
      <c r="C46" s="376"/>
      <c r="D46" s="41"/>
      <c r="E46" s="4"/>
      <c r="F46" s="4"/>
      <c r="G46" s="4"/>
      <c r="H46" s="4"/>
      <c r="I46" s="4"/>
      <c r="J46" s="4"/>
      <c r="K46" s="4"/>
      <c r="L46" s="4"/>
      <c r="M46" s="4"/>
      <c r="N46" s="4"/>
      <c r="O46" s="4"/>
      <c r="P46" s="4"/>
      <c r="Q46" s="4"/>
    </row>
    <row r="47" spans="1:17" ht="66" hidden="1" customHeight="1" x14ac:dyDescent="0.2">
      <c r="A47" s="46" t="s">
        <v>3405</v>
      </c>
      <c r="B47" s="381" t="s">
        <v>3406</v>
      </c>
      <c r="C47" s="381"/>
      <c r="D47" s="4"/>
      <c r="E47" s="4"/>
      <c r="F47" s="4"/>
      <c r="G47" s="4"/>
      <c r="H47" s="4"/>
      <c r="I47" s="4"/>
      <c r="J47" s="4"/>
      <c r="K47" s="4"/>
      <c r="L47" s="4"/>
      <c r="M47" s="4"/>
      <c r="N47" s="4"/>
      <c r="O47" s="4"/>
      <c r="P47" s="4"/>
      <c r="Q47" s="4"/>
    </row>
    <row r="48" spans="1:17" ht="123.75" customHeight="1" x14ac:dyDescent="0.2">
      <c r="A48" s="267" t="s">
        <v>3407</v>
      </c>
      <c r="B48" s="379" t="s">
        <v>3408</v>
      </c>
      <c r="C48" s="378"/>
      <c r="D48" s="4"/>
      <c r="E48" s="4"/>
      <c r="F48" s="4"/>
      <c r="G48" s="4"/>
      <c r="H48" s="4"/>
      <c r="I48" s="4"/>
      <c r="J48" s="4"/>
      <c r="K48" s="4"/>
      <c r="L48" s="4"/>
      <c r="M48" s="4"/>
      <c r="N48" s="4"/>
      <c r="O48" s="4"/>
      <c r="P48" s="4"/>
      <c r="Q48" s="4"/>
    </row>
    <row r="49" spans="1:17" ht="34.5" customHeight="1" x14ac:dyDescent="0.2">
      <c r="A49" s="267" t="s">
        <v>3409</v>
      </c>
      <c r="B49" s="377" t="s">
        <v>3410</v>
      </c>
      <c r="C49" s="378"/>
      <c r="D49" s="4"/>
      <c r="E49" s="4"/>
      <c r="F49" s="4"/>
      <c r="G49" s="4"/>
      <c r="H49" s="4"/>
      <c r="I49" s="4"/>
      <c r="J49" s="4"/>
      <c r="K49" s="4"/>
      <c r="L49" s="4"/>
      <c r="M49" s="4"/>
      <c r="N49" s="4"/>
      <c r="O49" s="4"/>
      <c r="P49" s="4"/>
      <c r="Q49" s="4"/>
    </row>
    <row r="50" spans="1:17" ht="34.5" customHeight="1" x14ac:dyDescent="0.2">
      <c r="A50" s="267" t="s">
        <v>3411</v>
      </c>
      <c r="B50" s="377" t="s">
        <v>3412</v>
      </c>
      <c r="C50" s="378"/>
      <c r="D50" s="4"/>
      <c r="E50" s="4"/>
      <c r="F50" s="4"/>
      <c r="G50" s="4"/>
      <c r="H50" s="4"/>
      <c r="I50" s="4"/>
      <c r="J50" s="4"/>
      <c r="K50" s="4"/>
      <c r="L50" s="4"/>
      <c r="M50" s="4"/>
      <c r="N50" s="4"/>
      <c r="O50" s="4"/>
      <c r="P50" s="4"/>
      <c r="Q50" s="4"/>
    </row>
    <row r="51" spans="1:17" ht="31.5" customHeight="1" x14ac:dyDescent="0.2">
      <c r="A51" s="306" t="s">
        <v>3413</v>
      </c>
      <c r="B51" s="375" t="s">
        <v>3414</v>
      </c>
      <c r="C51" s="376"/>
      <c r="D51" s="4"/>
      <c r="E51" s="4"/>
      <c r="F51" s="4"/>
      <c r="G51" s="4"/>
      <c r="H51" s="4"/>
      <c r="I51" s="4"/>
      <c r="J51" s="4"/>
      <c r="K51" s="4"/>
      <c r="L51" s="4"/>
      <c r="M51" s="4"/>
      <c r="N51" s="4"/>
      <c r="O51" s="4"/>
      <c r="P51" s="4"/>
      <c r="Q51" s="4"/>
    </row>
    <row r="52" spans="1:17" ht="31.5" customHeight="1" x14ac:dyDescent="0.2">
      <c r="A52" s="306" t="s">
        <v>3415</v>
      </c>
      <c r="B52" s="375" t="s">
        <v>3416</v>
      </c>
      <c r="C52" s="376"/>
      <c r="D52" s="4"/>
      <c r="E52" s="4"/>
      <c r="F52" s="4"/>
      <c r="G52" s="4"/>
      <c r="H52" s="4"/>
      <c r="I52" s="4"/>
      <c r="J52" s="4"/>
      <c r="K52" s="4"/>
      <c r="L52" s="4"/>
      <c r="M52" s="4"/>
      <c r="N52" s="4"/>
      <c r="O52" s="4"/>
      <c r="P52" s="4"/>
      <c r="Q52" s="4"/>
    </row>
    <row r="53" spans="1:17" ht="31.5" customHeight="1" x14ac:dyDescent="0.2">
      <c r="A53" s="306" t="s">
        <v>3417</v>
      </c>
      <c r="B53" s="386" t="s">
        <v>3418</v>
      </c>
      <c r="C53" s="387"/>
      <c r="D53" s="4"/>
      <c r="E53" s="4"/>
      <c r="F53" s="4"/>
      <c r="G53" s="4"/>
      <c r="H53" s="4"/>
      <c r="I53" s="4"/>
      <c r="J53" s="4"/>
      <c r="K53" s="4"/>
      <c r="L53" s="4"/>
      <c r="M53" s="4"/>
      <c r="N53" s="4"/>
      <c r="O53" s="4"/>
      <c r="P53" s="4"/>
      <c r="Q53" s="4"/>
    </row>
    <row r="54" spans="1:17" ht="31.5" customHeight="1" x14ac:dyDescent="0.2">
      <c r="A54" s="306" t="s">
        <v>3419</v>
      </c>
      <c r="B54" s="386" t="s">
        <v>3420</v>
      </c>
      <c r="C54" s="387"/>
      <c r="D54" s="4"/>
      <c r="E54" s="4"/>
      <c r="F54" s="4"/>
      <c r="G54" s="4"/>
      <c r="H54" s="4"/>
      <c r="I54" s="4"/>
      <c r="J54" s="4"/>
      <c r="K54" s="4"/>
      <c r="L54" s="4"/>
      <c r="M54" s="4"/>
      <c r="N54" s="4"/>
      <c r="O54" s="4"/>
      <c r="P54" s="4"/>
      <c r="Q54" s="4"/>
    </row>
    <row r="55" spans="1:17" ht="54.6" customHeight="1" x14ac:dyDescent="0.2">
      <c r="A55" s="306" t="s">
        <v>3421</v>
      </c>
      <c r="B55" s="386" t="s">
        <v>3422</v>
      </c>
      <c r="C55" s="387"/>
      <c r="D55" s="4"/>
      <c r="E55" s="4"/>
      <c r="F55" s="4"/>
      <c r="G55" s="4"/>
      <c r="H55" s="4"/>
      <c r="I55" s="4"/>
      <c r="J55" s="4"/>
      <c r="K55" s="4"/>
      <c r="L55" s="4"/>
      <c r="M55" s="4"/>
      <c r="N55" s="4"/>
      <c r="O55" s="4"/>
      <c r="P55" s="4"/>
      <c r="Q55" s="4"/>
    </row>
    <row r="56" spans="1:17" ht="54.6" customHeight="1" x14ac:dyDescent="0.2">
      <c r="A56" s="306" t="s">
        <v>3423</v>
      </c>
      <c r="B56" s="386" t="s">
        <v>3424</v>
      </c>
      <c r="C56" s="387"/>
      <c r="D56" s="4"/>
      <c r="E56" s="4"/>
      <c r="F56" s="4"/>
      <c r="G56" s="4"/>
      <c r="H56" s="4"/>
      <c r="I56" s="4"/>
      <c r="J56" s="4"/>
      <c r="K56" s="4"/>
      <c r="L56" s="4"/>
      <c r="M56" s="4"/>
      <c r="N56" s="4"/>
      <c r="O56" s="4"/>
      <c r="P56" s="4"/>
      <c r="Q56" s="4"/>
    </row>
    <row r="57" spans="1:17" ht="54" customHeight="1" x14ac:dyDescent="0.2">
      <c r="A57" s="306" t="s">
        <v>3425</v>
      </c>
      <c r="B57" s="386" t="s">
        <v>3426</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38036</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4852985.5200000005</v>
      </c>
      <c r="I16" s="170">
        <f>'PR-RAS'!E6</f>
        <v>9151938.1699999981</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4053423.3899999997</v>
      </c>
      <c r="I17" s="170">
        <f>'PR-RAS'!E151</f>
        <v>3974026.3400000003</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140708.74000000069</v>
      </c>
      <c r="I18" s="170">
        <f>'PR-RAS'!E645</f>
        <v>3177978.5099999984</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12936829.16</v>
      </c>
      <c r="I20" s="173">
        <f>BILANCA!E7</f>
        <v>13046875.310000004</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7757316.9900000002</v>
      </c>
      <c r="I21" s="175">
        <f>BILANCA!E68</f>
        <v>8988449.6600000001</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962753.86</v>
      </c>
      <c r="I22" s="175">
        <f>BILANCA!E176</f>
        <v>389139.49</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19731392.289999999</v>
      </c>
      <c r="I23" s="177">
        <f>BILANCA!E237</f>
        <v>21646185.48</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1064562.26</v>
      </c>
      <c r="I24" s="173">
        <f>'RAS-funkcijski'!E5</f>
        <v>820458.11</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873597.89</v>
      </c>
      <c r="I25" s="175">
        <f>'RAS-funkcijski'!E35</f>
        <v>1834448.6</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1199.1400000000001</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106271.38</v>
      </c>
      <c r="I27" s="175">
        <f>'RAS-funkcijski'!E114</f>
        <v>95642.510000000009</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3881782.35</v>
      </c>
      <c r="I28" s="179">
        <f>'RAS-funkcijski'!E141</f>
        <v>5147972.1999999993</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1636946.56</v>
      </c>
      <c r="I29" s="173">
        <f>'P-VRIO'!E5</f>
        <v>1636946.56</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2404.2399999999998</v>
      </c>
      <c r="I31" s="175">
        <f>'P-VRIO'!E38</f>
        <v>2404.2399999999998</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962753.86</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389139.48999999929</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307674.59999999998</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81464.89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3" zoomScaleNormal="100" workbookViewId="0">
      <selection activeCell="E653" sqref="E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4852985.5200000005</v>
      </c>
      <c r="E6" s="51">
        <f>E7+E44+E50+E82+E106+E124+E133+E139</f>
        <v>9151938.1699999981</v>
      </c>
      <c r="F6" s="52">
        <f t="shared" ref="F6:F131" si="0">IF(D6&lt;&gt;0,IF(E6/D6&gt;=100,"&gt;&gt;100",E6/D6*100),"-")</f>
        <v>188.583669419232</v>
      </c>
    </row>
    <row r="7" spans="1:25" ht="12.75" customHeight="1" x14ac:dyDescent="0.2">
      <c r="A7" s="53">
        <v>61</v>
      </c>
      <c r="B7" s="294" t="s">
        <v>60</v>
      </c>
      <c r="C7" s="50" t="s">
        <v>61</v>
      </c>
      <c r="D7" s="51">
        <f t="shared" ref="D7:E7" si="1">D8+D17+D23+D29+D37+D40</f>
        <v>1166291.5800000003</v>
      </c>
      <c r="E7" s="51">
        <f t="shared" si="1"/>
        <v>1447815.8800000001</v>
      </c>
      <c r="F7" s="52">
        <f t="shared" si="0"/>
        <v>124.13841485505705</v>
      </c>
    </row>
    <row r="8" spans="1:25" ht="12.75" customHeight="1" x14ac:dyDescent="0.2">
      <c r="A8" s="53">
        <v>611</v>
      </c>
      <c r="B8" s="85" t="s">
        <v>62</v>
      </c>
      <c r="C8" s="50" t="s">
        <v>63</v>
      </c>
      <c r="D8" s="51">
        <f t="shared" ref="D8:E8" si="2">SUM(D9:D14)-D15-D16</f>
        <v>1045169.2100000002</v>
      </c>
      <c r="E8" s="51">
        <f t="shared" si="2"/>
        <v>1357897.1</v>
      </c>
      <c r="F8" s="52">
        <f t="shared" si="0"/>
        <v>129.92126892065639</v>
      </c>
    </row>
    <row r="9" spans="1:25" ht="12.75" customHeight="1" x14ac:dyDescent="0.2">
      <c r="A9" s="53">
        <v>6111</v>
      </c>
      <c r="B9" s="85" t="s">
        <v>64</v>
      </c>
      <c r="C9" s="50" t="s">
        <v>65</v>
      </c>
      <c r="D9" s="242">
        <v>896298.55</v>
      </c>
      <c r="E9" s="242">
        <v>1252675.1200000001</v>
      </c>
      <c r="F9" s="52">
        <f t="shared" si="0"/>
        <v>139.76092229536687</v>
      </c>
    </row>
    <row r="10" spans="1:25" ht="12.75" customHeight="1" x14ac:dyDescent="0.2">
      <c r="A10" s="53">
        <v>6112</v>
      </c>
      <c r="B10" s="85" t="s">
        <v>66</v>
      </c>
      <c r="C10" s="50" t="s">
        <v>67</v>
      </c>
      <c r="D10" s="242">
        <v>131352.24</v>
      </c>
      <c r="E10" s="242">
        <v>125330.56</v>
      </c>
      <c r="F10" s="52">
        <f t="shared" si="0"/>
        <v>95.415624430919493</v>
      </c>
    </row>
    <row r="11" spans="1:25" ht="12.75" customHeight="1" x14ac:dyDescent="0.2">
      <c r="A11" s="53">
        <v>6113</v>
      </c>
      <c r="B11" s="85" t="s">
        <v>68</v>
      </c>
      <c r="C11" s="50" t="s">
        <v>69</v>
      </c>
      <c r="D11" s="242">
        <v>46922.32</v>
      </c>
      <c r="E11" s="242">
        <v>63680.68</v>
      </c>
      <c r="F11" s="52">
        <f t="shared" si="0"/>
        <v>135.71511383068869</v>
      </c>
    </row>
    <row r="12" spans="1:25" ht="12.75" customHeight="1" x14ac:dyDescent="0.2">
      <c r="A12" s="53">
        <v>6114</v>
      </c>
      <c r="B12" s="85" t="s">
        <v>70</v>
      </c>
      <c r="C12" s="50" t="s">
        <v>71</v>
      </c>
      <c r="D12" s="242">
        <v>50883.62</v>
      </c>
      <c r="E12" s="242">
        <v>102970.2</v>
      </c>
      <c r="F12" s="52">
        <f t="shared" si="0"/>
        <v>202.36413997274565</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80287.520000000004</v>
      </c>
      <c r="E15" s="242">
        <v>186759.46</v>
      </c>
      <c r="F15" s="52">
        <f t="shared" si="0"/>
        <v>232.61331275396225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111043.04</v>
      </c>
      <c r="E23" s="51">
        <f t="shared" si="4"/>
        <v>72774.41</v>
      </c>
      <c r="F23" s="52">
        <f t="shared" si="0"/>
        <v>65.53711966098912</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111043.04</v>
      </c>
      <c r="E27" s="242">
        <v>72774.41</v>
      </c>
      <c r="F27" s="52">
        <f t="shared" si="0"/>
        <v>65.53711966098912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10079.33</v>
      </c>
      <c r="E29" s="51">
        <f t="shared" si="5"/>
        <v>17144.370000000003</v>
      </c>
      <c r="F29" s="52">
        <f t="shared" si="0"/>
        <v>170.09434158818101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10031.23</v>
      </c>
      <c r="E31" s="242">
        <v>17054.63</v>
      </c>
      <c r="F31" s="52">
        <f t="shared" si="0"/>
        <v>170.01534208666337</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48.1</v>
      </c>
      <c r="E33" s="242">
        <v>89.74</v>
      </c>
      <c r="F33" s="52">
        <f t="shared" si="0"/>
        <v>186.56964656964655</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2482812.92</v>
      </c>
      <c r="E50" s="51">
        <f>E51+E54+E59+E62+E65+E68+E71+E74+E77</f>
        <v>2158853.09</v>
      </c>
      <c r="F50" s="52">
        <f t="shared" si="0"/>
        <v>86.951903327456506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2283735.87</v>
      </c>
      <c r="E59" s="51">
        <f t="shared" si="12"/>
        <v>1867763.02</v>
      </c>
      <c r="F59" s="52">
        <f t="shared" si="0"/>
        <v>81.785422059338231</v>
      </c>
    </row>
    <row r="60" spans="1:6" ht="24" x14ac:dyDescent="0.2">
      <c r="A60" s="53">
        <v>6331</v>
      </c>
      <c r="B60" s="86" t="s">
        <v>166</v>
      </c>
      <c r="C60" s="50" t="s">
        <v>167</v>
      </c>
      <c r="D60" s="242">
        <v>2038297.21</v>
      </c>
      <c r="E60" s="242">
        <v>1832763.02</v>
      </c>
      <c r="F60" s="52">
        <f t="shared" si="0"/>
        <v>89.91637779850565</v>
      </c>
    </row>
    <row r="61" spans="1:6" ht="24" x14ac:dyDescent="0.2">
      <c r="A61" s="53">
        <v>6332</v>
      </c>
      <c r="B61" s="86" t="s">
        <v>168</v>
      </c>
      <c r="C61" s="50" t="s">
        <v>169</v>
      </c>
      <c r="D61" s="242">
        <v>245438.66</v>
      </c>
      <c r="E61" s="242">
        <v>35000</v>
      </c>
      <c r="F61" s="52">
        <f t="shared" si="0"/>
        <v>14.260182157122273</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199077.05</v>
      </c>
      <c r="E74" s="51">
        <f t="shared" si="17"/>
        <v>291090.07</v>
      </c>
      <c r="F74" s="52">
        <f t="shared" si="0"/>
        <v>146.21980283513346</v>
      </c>
    </row>
    <row r="75" spans="1:6" ht="12.75" customHeight="1" x14ac:dyDescent="0.2">
      <c r="A75" s="53" t="s">
        <v>196</v>
      </c>
      <c r="B75" s="85" t="s">
        <v>197</v>
      </c>
      <c r="C75" s="50" t="s">
        <v>196</v>
      </c>
      <c r="D75" s="242">
        <v>199077.05</v>
      </c>
      <c r="E75" s="242">
        <v>291090.07</v>
      </c>
      <c r="F75" s="52">
        <f t="shared" si="0"/>
        <v>146.21980283513346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428054.43</v>
      </c>
      <c r="E82" s="51">
        <f t="shared" si="19"/>
        <v>421844.12</v>
      </c>
      <c r="F82" s="52">
        <f t="shared" si="0"/>
        <v>98.549177495955362</v>
      </c>
    </row>
    <row r="83" spans="1:6" ht="12.75" customHeight="1" x14ac:dyDescent="0.2">
      <c r="A83" s="53">
        <v>641</v>
      </c>
      <c r="B83" s="85" t="s">
        <v>212</v>
      </c>
      <c r="C83" s="50" t="s">
        <v>213</v>
      </c>
      <c r="D83" s="51">
        <f t="shared" ref="D83:E83" si="20">SUM(D84:D90)</f>
        <v>395.58</v>
      </c>
      <c r="E83" s="51">
        <f t="shared" si="20"/>
        <v>329.78</v>
      </c>
      <c r="F83" s="52">
        <f t="shared" si="0"/>
        <v>83.366196471004599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395.58</v>
      </c>
      <c r="E85" s="242">
        <v>329.78</v>
      </c>
      <c r="F85" s="52">
        <f t="shared" si="0"/>
        <v>83.366196471004599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427658.85</v>
      </c>
      <c r="E91" s="51">
        <f t="shared" si="21"/>
        <v>421514.33999999997</v>
      </c>
      <c r="F91" s="52">
        <f t="shared" si="0"/>
        <v>98.563221595905233</v>
      </c>
    </row>
    <row r="92" spans="1:6" ht="12.75" customHeight="1" x14ac:dyDescent="0.2">
      <c r="A92" s="53">
        <v>6421</v>
      </c>
      <c r="B92" s="85" t="s">
        <v>230</v>
      </c>
      <c r="C92" s="50" t="s">
        <v>231</v>
      </c>
      <c r="D92" s="242">
        <v>3384.41</v>
      </c>
      <c r="E92" s="242">
        <v>2621.34</v>
      </c>
      <c r="F92" s="52">
        <f t="shared" si="0"/>
        <v>77.453381830215619</v>
      </c>
    </row>
    <row r="93" spans="1:6" ht="12.75" customHeight="1" x14ac:dyDescent="0.2">
      <c r="A93" s="53">
        <v>6422</v>
      </c>
      <c r="B93" s="85" t="s">
        <v>232</v>
      </c>
      <c r="C93" s="50" t="s">
        <v>233</v>
      </c>
      <c r="D93" s="242">
        <v>134950.18</v>
      </c>
      <c r="E93" s="242">
        <v>161198.17000000001</v>
      </c>
      <c r="F93" s="52">
        <f t="shared" si="0"/>
        <v>119.45013337514632</v>
      </c>
    </row>
    <row r="94" spans="1:6" ht="12.75" customHeight="1" x14ac:dyDescent="0.2">
      <c r="A94" s="53">
        <v>6423</v>
      </c>
      <c r="B94" s="85" t="s">
        <v>234</v>
      </c>
      <c r="C94" s="50" t="s">
        <v>235</v>
      </c>
      <c r="D94" s="242">
        <v>289324.26</v>
      </c>
      <c r="E94" s="242">
        <v>257694.83</v>
      </c>
      <c r="F94" s="52">
        <f t="shared" si="0"/>
        <v>89.067826527924055</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760253.87999999989</v>
      </c>
      <c r="E106" s="51">
        <f t="shared" si="23"/>
        <v>5123425.0799999991</v>
      </c>
      <c r="F106" s="52">
        <f t="shared" si="0"/>
        <v>673.90975761938887</v>
      </c>
    </row>
    <row r="107" spans="1:6" ht="12.75" customHeight="1" x14ac:dyDescent="0.2">
      <c r="A107" s="53">
        <v>651</v>
      </c>
      <c r="B107" s="85" t="s">
        <v>260</v>
      </c>
      <c r="C107" s="50" t="s">
        <v>261</v>
      </c>
      <c r="D107" s="51">
        <f t="shared" ref="D107:E107" si="24">SUM(D108:D111)</f>
        <v>189.49</v>
      </c>
      <c r="E107" s="51">
        <f t="shared" si="24"/>
        <v>759.5</v>
      </c>
      <c r="F107" s="52">
        <f t="shared" si="0"/>
        <v>400.81270779460658</v>
      </c>
    </row>
    <row r="108" spans="1:6" ht="12.75" customHeight="1" x14ac:dyDescent="0.2">
      <c r="A108" s="53">
        <v>6511</v>
      </c>
      <c r="B108" s="85" t="s">
        <v>262</v>
      </c>
      <c r="C108" s="50" t="s">
        <v>263</v>
      </c>
      <c r="D108" s="242">
        <v>189.49</v>
      </c>
      <c r="E108" s="242">
        <v>759.5</v>
      </c>
      <c r="F108" s="52">
        <f t="shared" si="0"/>
        <v>400.81270779460658</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460662.11</v>
      </c>
      <c r="E112" s="51">
        <f t="shared" si="25"/>
        <v>4829157.7699999996</v>
      </c>
      <c r="F112" s="52">
        <f t="shared" si="0"/>
        <v>1048.3080038859719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375.28</v>
      </c>
      <c r="E114" s="242">
        <v>286.64999999999998</v>
      </c>
      <c r="F114" s="52">
        <f t="shared" si="0"/>
        <v>76.382967384353023</v>
      </c>
    </row>
    <row r="115" spans="1:6" ht="12.75" customHeight="1" x14ac:dyDescent="0.2">
      <c r="A115" s="53">
        <v>6524</v>
      </c>
      <c r="B115" s="85" t="s">
        <v>276</v>
      </c>
      <c r="C115" s="50" t="s">
        <v>277</v>
      </c>
      <c r="D115" s="242">
        <v>232737.63</v>
      </c>
      <c r="E115" s="242">
        <v>4732791.8099999996</v>
      </c>
      <c r="F115" s="52">
        <f t="shared" si="0"/>
        <v>2033.5309807872495</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227549.2</v>
      </c>
      <c r="E117" s="242">
        <v>96079.31</v>
      </c>
      <c r="F117" s="52">
        <f t="shared" si="0"/>
        <v>42.223532317406523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299402.27999999997</v>
      </c>
      <c r="E120" s="51">
        <f t="shared" si="26"/>
        <v>293507.81</v>
      </c>
      <c r="F120" s="52">
        <f t="shared" si="0"/>
        <v>98.031254137410045</v>
      </c>
    </row>
    <row r="121" spans="1:6" ht="12.75" customHeight="1" x14ac:dyDescent="0.2">
      <c r="A121" s="53">
        <v>6531</v>
      </c>
      <c r="B121" s="85" t="s">
        <v>288</v>
      </c>
      <c r="C121" s="50" t="s">
        <v>289</v>
      </c>
      <c r="D121" s="242">
        <v>3249.85</v>
      </c>
      <c r="E121" s="242">
        <v>3521.57</v>
      </c>
      <c r="F121" s="52">
        <f t="shared" si="0"/>
        <v>108.36100127698202</v>
      </c>
    </row>
    <row r="122" spans="1:6" ht="12.75" customHeight="1" x14ac:dyDescent="0.2">
      <c r="A122" s="53">
        <v>6532</v>
      </c>
      <c r="B122" s="85" t="s">
        <v>290</v>
      </c>
      <c r="C122" s="50" t="s">
        <v>291</v>
      </c>
      <c r="D122" s="242">
        <v>296152.43</v>
      </c>
      <c r="E122" s="242">
        <v>289986.24</v>
      </c>
      <c r="F122" s="52">
        <f t="shared" si="0"/>
        <v>97.917899913905828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9186.25</v>
      </c>
      <c r="E124" s="51">
        <f t="shared" si="27"/>
        <v>0</v>
      </c>
      <c r="F124" s="52">
        <f t="shared" si="0"/>
        <v>0</v>
      </c>
    </row>
    <row r="125" spans="1:6" ht="12.75" customHeight="1" x14ac:dyDescent="0.2">
      <c r="A125" s="53">
        <v>661</v>
      </c>
      <c r="B125" s="86" t="s">
        <v>296</v>
      </c>
      <c r="C125" s="50" t="s">
        <v>297</v>
      </c>
      <c r="D125" s="51">
        <f t="shared" ref="D125:E125" si="28">SUM(D126:D127)</f>
        <v>9186.25</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9186.25</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6386.46</v>
      </c>
      <c r="E139" s="51">
        <f t="shared" si="33"/>
        <v>0</v>
      </c>
      <c r="F139" s="52">
        <f t="shared" si="31"/>
        <v>0</v>
      </c>
    </row>
    <row r="140" spans="1:6" ht="12.75" customHeight="1" x14ac:dyDescent="0.2">
      <c r="A140" s="53">
        <v>681</v>
      </c>
      <c r="B140" s="85" t="s">
        <v>326</v>
      </c>
      <c r="C140" s="50" t="s">
        <v>327</v>
      </c>
      <c r="D140" s="51">
        <f t="shared" ref="D140:E140" si="34">SUM(D141:D149)</f>
        <v>459.31</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459.31</v>
      </c>
      <c r="E149" s="242"/>
      <c r="F149" s="52">
        <f t="shared" si="31"/>
        <v>0</v>
      </c>
    </row>
    <row r="150" spans="1:6" ht="12.75" customHeight="1" x14ac:dyDescent="0.2">
      <c r="A150" s="53">
        <v>683</v>
      </c>
      <c r="B150" s="85" t="s">
        <v>346</v>
      </c>
      <c r="C150" s="50" t="s">
        <v>347</v>
      </c>
      <c r="D150" s="242">
        <v>5927.15</v>
      </c>
      <c r="E150" s="242"/>
      <c r="F150" s="52">
        <f t="shared" si="31"/>
        <v>0</v>
      </c>
    </row>
    <row r="151" spans="1:6" ht="12.75" customHeight="1" x14ac:dyDescent="0.2">
      <c r="A151" s="53">
        <v>3</v>
      </c>
      <c r="B151" s="85" t="s">
        <v>348</v>
      </c>
      <c r="C151" s="50" t="s">
        <v>56</v>
      </c>
      <c r="D151" s="51">
        <f t="shared" ref="D151:E151" si="35">D152+D163+D196+D215+D224+D252+D263</f>
        <v>4053423.3899999997</v>
      </c>
      <c r="E151" s="51">
        <f t="shared" si="35"/>
        <v>3974026.3400000003</v>
      </c>
      <c r="F151" s="52">
        <f t="shared" si="31"/>
        <v>98.04123472036315</v>
      </c>
    </row>
    <row r="152" spans="1:6" ht="12.75" customHeight="1" x14ac:dyDescent="0.2">
      <c r="A152" s="53">
        <v>31</v>
      </c>
      <c r="B152" s="85" t="s">
        <v>349</v>
      </c>
      <c r="C152" s="50" t="s">
        <v>350</v>
      </c>
      <c r="D152" s="51">
        <f t="shared" ref="D152:E152" si="36">D153+D158+D159</f>
        <v>541901.92999999993</v>
      </c>
      <c r="E152" s="51">
        <f t="shared" si="36"/>
        <v>750783.9</v>
      </c>
      <c r="F152" s="52">
        <f t="shared" si="31"/>
        <v>138.54608342140432</v>
      </c>
    </row>
    <row r="153" spans="1:6" ht="12.75" customHeight="1" x14ac:dyDescent="0.2">
      <c r="A153" s="53">
        <v>311</v>
      </c>
      <c r="B153" s="85" t="s">
        <v>351</v>
      </c>
      <c r="C153" s="50" t="s">
        <v>352</v>
      </c>
      <c r="D153" s="51">
        <f t="shared" ref="D153:E153" si="37">SUM(D154:D157)</f>
        <v>353567.67</v>
      </c>
      <c r="E153" s="51">
        <f t="shared" si="37"/>
        <v>485052.2</v>
      </c>
      <c r="F153" s="52">
        <f t="shared" si="31"/>
        <v>137.18793915744615</v>
      </c>
    </row>
    <row r="154" spans="1:6" ht="12.75" customHeight="1" x14ac:dyDescent="0.2">
      <c r="A154" s="53">
        <v>3111</v>
      </c>
      <c r="B154" s="85" t="s">
        <v>353</v>
      </c>
      <c r="C154" s="50" t="s">
        <v>354</v>
      </c>
      <c r="D154" s="242">
        <v>353567.67</v>
      </c>
      <c r="E154" s="242">
        <v>485052.2</v>
      </c>
      <c r="F154" s="52">
        <f t="shared" si="31"/>
        <v>137.18793915744615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27982.240000000002</v>
      </c>
      <c r="E158" s="242">
        <v>61562.96</v>
      </c>
      <c r="F158" s="52">
        <f t="shared" si="31"/>
        <v>220.00726174888072</v>
      </c>
    </row>
    <row r="159" spans="1:6" ht="12.75" customHeight="1" x14ac:dyDescent="0.2">
      <c r="A159" s="53">
        <v>313</v>
      </c>
      <c r="B159" s="85" t="s">
        <v>363</v>
      </c>
      <c r="C159" s="50" t="s">
        <v>364</v>
      </c>
      <c r="D159" s="51">
        <f t="shared" ref="D159:E159" si="38">SUM(D160:D162)</f>
        <v>160352.01999999999</v>
      </c>
      <c r="E159" s="51">
        <f t="shared" si="38"/>
        <v>204168.74</v>
      </c>
      <c r="F159" s="52">
        <f t="shared" si="31"/>
        <v>127.32533085644945</v>
      </c>
    </row>
    <row r="160" spans="1:6" ht="12.75" customHeight="1" x14ac:dyDescent="0.2">
      <c r="A160" s="53">
        <v>3131</v>
      </c>
      <c r="B160" s="85" t="s">
        <v>142</v>
      </c>
      <c r="C160" s="50" t="s">
        <v>365</v>
      </c>
      <c r="D160" s="242">
        <v>88193.26</v>
      </c>
      <c r="E160" s="242">
        <v>107229.69</v>
      </c>
      <c r="F160" s="52">
        <f t="shared" si="31"/>
        <v>121.58490342686052</v>
      </c>
    </row>
    <row r="161" spans="1:6" ht="12.75" customHeight="1" x14ac:dyDescent="0.2">
      <c r="A161" s="53">
        <v>3132</v>
      </c>
      <c r="B161" s="85" t="s">
        <v>366</v>
      </c>
      <c r="C161" s="50" t="s">
        <v>367</v>
      </c>
      <c r="D161" s="242">
        <v>72158.759999999995</v>
      </c>
      <c r="E161" s="242">
        <v>96939.05</v>
      </c>
      <c r="F161" s="52">
        <f t="shared" si="31"/>
        <v>134.341346774806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1399587.9</v>
      </c>
      <c r="E163" s="51">
        <f t="shared" si="39"/>
        <v>1119151.5000000002</v>
      </c>
      <c r="F163" s="52">
        <f t="shared" si="31"/>
        <v>79.962930516904322</v>
      </c>
    </row>
    <row r="164" spans="1:6" ht="12.75" customHeight="1" x14ac:dyDescent="0.2">
      <c r="A164" s="53">
        <v>321</v>
      </c>
      <c r="B164" s="85" t="s">
        <v>372</v>
      </c>
      <c r="C164" s="50" t="s">
        <v>373</v>
      </c>
      <c r="D164" s="51">
        <f t="shared" ref="D164:E164" si="40">SUM(D165:D168)</f>
        <v>15574.65</v>
      </c>
      <c r="E164" s="51">
        <f t="shared" si="40"/>
        <v>15620.27</v>
      </c>
      <c r="F164" s="52">
        <f t="shared" si="31"/>
        <v>100.29291187923968</v>
      </c>
    </row>
    <row r="165" spans="1:6" ht="12.75" customHeight="1" x14ac:dyDescent="0.2">
      <c r="A165" s="53">
        <v>3211</v>
      </c>
      <c r="B165" s="85" t="s">
        <v>374</v>
      </c>
      <c r="C165" s="50" t="s">
        <v>375</v>
      </c>
      <c r="D165" s="242">
        <v>3129</v>
      </c>
      <c r="E165" s="242">
        <v>2262.19</v>
      </c>
      <c r="F165" s="52">
        <f t="shared" si="31"/>
        <v>72.297539149888152</v>
      </c>
    </row>
    <row r="166" spans="1:6" ht="12.75" customHeight="1" x14ac:dyDescent="0.2">
      <c r="A166" s="53">
        <v>3212</v>
      </c>
      <c r="B166" s="85" t="s">
        <v>376</v>
      </c>
      <c r="C166" s="50" t="s">
        <v>377</v>
      </c>
      <c r="D166" s="242">
        <v>10344.299999999999</v>
      </c>
      <c r="E166" s="242">
        <v>11727.08</v>
      </c>
      <c r="F166" s="52">
        <f t="shared" si="31"/>
        <v>113.36755507864235</v>
      </c>
    </row>
    <row r="167" spans="1:6" ht="12.75" customHeight="1" x14ac:dyDescent="0.2">
      <c r="A167" s="53">
        <v>3213</v>
      </c>
      <c r="B167" s="85" t="s">
        <v>378</v>
      </c>
      <c r="C167" s="50" t="s">
        <v>379</v>
      </c>
      <c r="D167" s="242">
        <v>1553.86</v>
      </c>
      <c r="E167" s="242">
        <v>1631</v>
      </c>
      <c r="F167" s="52">
        <f t="shared" si="31"/>
        <v>104.96441120821696</v>
      </c>
    </row>
    <row r="168" spans="1:6" ht="12.75" customHeight="1" x14ac:dyDescent="0.2">
      <c r="A168" s="53">
        <v>3214</v>
      </c>
      <c r="B168" s="85" t="s">
        <v>380</v>
      </c>
      <c r="C168" s="50" t="s">
        <v>381</v>
      </c>
      <c r="D168" s="242">
        <v>547.49</v>
      </c>
      <c r="E168" s="242">
        <v>0</v>
      </c>
      <c r="F168" s="52">
        <f t="shared" si="31"/>
        <v>0</v>
      </c>
    </row>
    <row r="169" spans="1:6" ht="12.75" customHeight="1" x14ac:dyDescent="0.2">
      <c r="A169" s="53">
        <v>322</v>
      </c>
      <c r="B169" s="85" t="s">
        <v>382</v>
      </c>
      <c r="C169" s="50" t="s">
        <v>383</v>
      </c>
      <c r="D169" s="51">
        <f t="shared" ref="D169:E169" si="41">SUM(D170:D176)</f>
        <v>100263.17</v>
      </c>
      <c r="E169" s="51">
        <f t="shared" si="41"/>
        <v>101412.92</v>
      </c>
      <c r="F169" s="52">
        <f t="shared" si="31"/>
        <v>101.14673214501397</v>
      </c>
    </row>
    <row r="170" spans="1:6" ht="12.75" customHeight="1" x14ac:dyDescent="0.2">
      <c r="A170" s="53">
        <v>3221</v>
      </c>
      <c r="B170" s="85" t="s">
        <v>384</v>
      </c>
      <c r="C170" s="50" t="s">
        <v>385</v>
      </c>
      <c r="D170" s="242">
        <v>20997.09</v>
      </c>
      <c r="E170" s="242">
        <v>18226.990000000002</v>
      </c>
      <c r="F170" s="52">
        <f t="shared" si="31"/>
        <v>86.807219476603663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71499.45</v>
      </c>
      <c r="E172" s="242">
        <v>73191.03</v>
      </c>
      <c r="F172" s="52">
        <f t="shared" si="31"/>
        <v>102.36586435280273</v>
      </c>
    </row>
    <row r="173" spans="1:6" ht="12.75" customHeight="1" x14ac:dyDescent="0.2">
      <c r="A173" s="53">
        <v>3224</v>
      </c>
      <c r="B173" s="85" t="s">
        <v>390</v>
      </c>
      <c r="C173" s="50" t="s">
        <v>391</v>
      </c>
      <c r="D173" s="242">
        <v>4781.2700000000004</v>
      </c>
      <c r="E173" s="242">
        <v>1779.87</v>
      </c>
      <c r="F173" s="52">
        <f t="shared" si="31"/>
        <v>37.225883499572284</v>
      </c>
    </row>
    <row r="174" spans="1:6" ht="12.75" customHeight="1" x14ac:dyDescent="0.2">
      <c r="A174" s="53">
        <v>3225</v>
      </c>
      <c r="B174" s="85" t="s">
        <v>392</v>
      </c>
      <c r="C174" s="50" t="s">
        <v>393</v>
      </c>
      <c r="D174" s="242">
        <v>2782.26</v>
      </c>
      <c r="E174" s="242">
        <v>8215.0300000000007</v>
      </c>
      <c r="F174" s="52">
        <f t="shared" si="31"/>
        <v>295.26464097532221</v>
      </c>
    </row>
    <row r="175" spans="1:6" ht="12.75" customHeight="1" x14ac:dyDescent="0.2">
      <c r="A175" s="53">
        <v>3226</v>
      </c>
      <c r="B175" s="85" t="s">
        <v>394</v>
      </c>
      <c r="C175" s="50" t="s">
        <v>395</v>
      </c>
      <c r="D175" s="242">
        <v>0</v>
      </c>
      <c r="E175" s="310">
        <v>0</v>
      </c>
      <c r="F175" s="52" t="str">
        <f t="shared" si="31"/>
        <v>-</v>
      </c>
    </row>
    <row r="176" spans="1:6" ht="12.75" customHeight="1" x14ac:dyDescent="0.2">
      <c r="A176" s="53">
        <v>3227</v>
      </c>
      <c r="B176" s="85" t="s">
        <v>396</v>
      </c>
      <c r="C176" s="50" t="s">
        <v>397</v>
      </c>
      <c r="D176" s="242">
        <v>203.1</v>
      </c>
      <c r="E176" s="242">
        <v>0</v>
      </c>
      <c r="F176" s="52">
        <f t="shared" si="31"/>
        <v>0</v>
      </c>
    </row>
    <row r="177" spans="1:6" ht="12.75" customHeight="1" x14ac:dyDescent="0.2">
      <c r="A177" s="53">
        <v>323</v>
      </c>
      <c r="B177" s="85" t="s">
        <v>398</v>
      </c>
      <c r="C177" s="50" t="s">
        <v>399</v>
      </c>
      <c r="D177" s="51">
        <f t="shared" ref="D177:E177" si="42">SUM(D178:D186)</f>
        <v>998198.43</v>
      </c>
      <c r="E177" s="51">
        <f t="shared" si="42"/>
        <v>760228.20000000007</v>
      </c>
      <c r="F177" s="52">
        <f t="shared" si="31"/>
        <v>76.160027620961102</v>
      </c>
    </row>
    <row r="178" spans="1:6" ht="12.75" customHeight="1" x14ac:dyDescent="0.2">
      <c r="A178" s="53">
        <v>3231</v>
      </c>
      <c r="B178" s="85" t="s">
        <v>400</v>
      </c>
      <c r="C178" s="50" t="s">
        <v>401</v>
      </c>
      <c r="D178" s="242">
        <v>23648.69</v>
      </c>
      <c r="E178" s="242">
        <v>26084.79</v>
      </c>
      <c r="F178" s="52">
        <f t="shared" si="31"/>
        <v>110.30120484475039</v>
      </c>
    </row>
    <row r="179" spans="1:6" ht="12.75" customHeight="1" x14ac:dyDescent="0.2">
      <c r="A179" s="53">
        <v>3232</v>
      </c>
      <c r="B179" s="85" t="s">
        <v>402</v>
      </c>
      <c r="C179" s="50" t="s">
        <v>403</v>
      </c>
      <c r="D179" s="242">
        <v>55104.639999999999</v>
      </c>
      <c r="E179" s="242">
        <v>54997.65</v>
      </c>
      <c r="F179" s="52">
        <f t="shared" si="31"/>
        <v>99.805842121462007</v>
      </c>
    </row>
    <row r="180" spans="1:6" ht="12.75" customHeight="1" x14ac:dyDescent="0.2">
      <c r="A180" s="53">
        <v>3233</v>
      </c>
      <c r="B180" s="85" t="s">
        <v>404</v>
      </c>
      <c r="C180" s="50" t="s">
        <v>405</v>
      </c>
      <c r="D180" s="242">
        <v>28532.58</v>
      </c>
      <c r="E180" s="242">
        <v>26867.34</v>
      </c>
      <c r="F180" s="52">
        <f t="shared" si="31"/>
        <v>94.163724416088542</v>
      </c>
    </row>
    <row r="181" spans="1:6" ht="12.75" customHeight="1" x14ac:dyDescent="0.2">
      <c r="A181" s="53">
        <v>3234</v>
      </c>
      <c r="B181" s="85" t="s">
        <v>406</v>
      </c>
      <c r="C181" s="50" t="s">
        <v>407</v>
      </c>
      <c r="D181" s="242">
        <v>705526</v>
      </c>
      <c r="E181" s="242">
        <v>498412.75</v>
      </c>
      <c r="F181" s="52">
        <f t="shared" si="31"/>
        <v>70.644136431541853</v>
      </c>
    </row>
    <row r="182" spans="1:6" ht="12.75" customHeight="1" x14ac:dyDescent="0.2">
      <c r="A182" s="53">
        <v>3235</v>
      </c>
      <c r="B182" s="85" t="s">
        <v>408</v>
      </c>
      <c r="C182" s="50" t="s">
        <v>409</v>
      </c>
      <c r="D182" s="242">
        <v>17762.78</v>
      </c>
      <c r="E182" s="242">
        <v>28275.77</v>
      </c>
      <c r="F182" s="52">
        <f t="shared" si="31"/>
        <v>159.18549911669234</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72458.39</v>
      </c>
      <c r="E184" s="242">
        <v>34237.72</v>
      </c>
      <c r="F184" s="52">
        <f t="shared" si="31"/>
        <v>47.251560516318406</v>
      </c>
    </row>
    <row r="185" spans="1:6" ht="12.75" customHeight="1" x14ac:dyDescent="0.2">
      <c r="A185" s="53">
        <v>3238</v>
      </c>
      <c r="B185" s="85" t="s">
        <v>414</v>
      </c>
      <c r="C185" s="50" t="s">
        <v>415</v>
      </c>
      <c r="D185" s="242">
        <v>14784.83</v>
      </c>
      <c r="E185" s="242">
        <v>16376.17</v>
      </c>
      <c r="F185" s="52">
        <f t="shared" si="31"/>
        <v>110.76332971025032</v>
      </c>
    </row>
    <row r="186" spans="1:6" ht="12.75" customHeight="1" x14ac:dyDescent="0.2">
      <c r="A186" s="53">
        <v>3239</v>
      </c>
      <c r="B186" s="85" t="s">
        <v>416</v>
      </c>
      <c r="C186" s="50" t="s">
        <v>417</v>
      </c>
      <c r="D186" s="242">
        <v>80380.52</v>
      </c>
      <c r="E186" s="242">
        <v>74976.009999999995</v>
      </c>
      <c r="F186" s="52">
        <f t="shared" si="31"/>
        <v>93.276343571800723</v>
      </c>
    </row>
    <row r="187" spans="1:6" ht="12.75" customHeight="1" x14ac:dyDescent="0.2">
      <c r="A187" s="53">
        <v>324</v>
      </c>
      <c r="B187" s="85" t="s">
        <v>418</v>
      </c>
      <c r="C187" s="50" t="s">
        <v>419</v>
      </c>
      <c r="D187" s="242">
        <v>0</v>
      </c>
      <c r="E187" s="310">
        <v>0</v>
      </c>
      <c r="F187" s="52" t="str">
        <f t="shared" si="31"/>
        <v>-</v>
      </c>
    </row>
    <row r="188" spans="1:6" ht="12.75" customHeight="1" x14ac:dyDescent="0.2">
      <c r="A188" s="53">
        <v>329</v>
      </c>
      <c r="B188" s="85" t="s">
        <v>420</v>
      </c>
      <c r="C188" s="50" t="s">
        <v>421</v>
      </c>
      <c r="D188" s="51">
        <f t="shared" ref="D188:E188" si="43">SUM(D189:D195)</f>
        <v>285551.64999999997</v>
      </c>
      <c r="E188" s="51">
        <f t="shared" si="43"/>
        <v>241890.11000000002</v>
      </c>
      <c r="F188" s="52">
        <f t="shared" si="31"/>
        <v>84.709757411662665</v>
      </c>
    </row>
    <row r="189" spans="1:6" ht="12.75" customHeight="1" x14ac:dyDescent="0.2">
      <c r="A189" s="53">
        <v>3291</v>
      </c>
      <c r="B189" s="232" t="s">
        <v>422</v>
      </c>
      <c r="C189" s="50" t="s">
        <v>423</v>
      </c>
      <c r="D189" s="242">
        <v>22816.77</v>
      </c>
      <c r="E189" s="242">
        <v>39642.26</v>
      </c>
      <c r="F189" s="52">
        <f t="shared" si="31"/>
        <v>173.74176975969868</v>
      </c>
    </row>
    <row r="190" spans="1:6" ht="12.75" customHeight="1" x14ac:dyDescent="0.2">
      <c r="A190" s="53">
        <v>3292</v>
      </c>
      <c r="B190" s="85" t="s">
        <v>424</v>
      </c>
      <c r="C190" s="50" t="s">
        <v>425</v>
      </c>
      <c r="D190" s="242">
        <v>12213.74</v>
      </c>
      <c r="E190" s="242">
        <v>11462.59</v>
      </c>
      <c r="F190" s="52">
        <f t="shared" si="31"/>
        <v>93.849959144373472</v>
      </c>
    </row>
    <row r="191" spans="1:6" ht="12.75" customHeight="1" x14ac:dyDescent="0.2">
      <c r="A191" s="53">
        <v>3293</v>
      </c>
      <c r="B191" s="85" t="s">
        <v>426</v>
      </c>
      <c r="C191" s="50" t="s">
        <v>427</v>
      </c>
      <c r="D191" s="242">
        <v>13826.09</v>
      </c>
      <c r="E191" s="242">
        <v>7015.98</v>
      </c>
      <c r="F191" s="52">
        <f t="shared" si="31"/>
        <v>50.74449826378968</v>
      </c>
    </row>
    <row r="192" spans="1:6" ht="12.75" customHeight="1" x14ac:dyDescent="0.2">
      <c r="A192" s="53">
        <v>3294</v>
      </c>
      <c r="B192" s="85" t="s">
        <v>428</v>
      </c>
      <c r="C192" s="50" t="s">
        <v>429</v>
      </c>
      <c r="D192" s="242">
        <v>1678.27</v>
      </c>
      <c r="E192" s="242">
        <v>2497.3000000000002</v>
      </c>
      <c r="F192" s="52">
        <f t="shared" si="31"/>
        <v>148.80204019615439</v>
      </c>
    </row>
    <row r="193" spans="1:6" ht="12.75" customHeight="1" x14ac:dyDescent="0.2">
      <c r="A193" s="53">
        <v>3295</v>
      </c>
      <c r="B193" s="85" t="s">
        <v>430</v>
      </c>
      <c r="C193" s="50" t="s">
        <v>431</v>
      </c>
      <c r="D193" s="242">
        <v>5128.17</v>
      </c>
      <c r="E193" s="242">
        <v>13726.66</v>
      </c>
      <c r="F193" s="52">
        <f t="shared" si="31"/>
        <v>267.67170355116934</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229888.61</v>
      </c>
      <c r="E195" s="242">
        <v>167545.32</v>
      </c>
      <c r="F195" s="52">
        <f t="shared" si="31"/>
        <v>72.881087932107647</v>
      </c>
    </row>
    <row r="196" spans="1:6" ht="12.75" customHeight="1" x14ac:dyDescent="0.2">
      <c r="A196" s="53">
        <v>34</v>
      </c>
      <c r="B196" s="232" t="s">
        <v>436</v>
      </c>
      <c r="C196" s="50" t="s">
        <v>437</v>
      </c>
      <c r="D196" s="51">
        <f t="shared" ref="D196:E196" si="44">D197+D202+D210</f>
        <v>26764.44</v>
      </c>
      <c r="E196" s="51">
        <f t="shared" si="44"/>
        <v>25583.5</v>
      </c>
      <c r="F196" s="52">
        <f t="shared" si="31"/>
        <v>95.587652870749409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26764.44</v>
      </c>
      <c r="E210" s="51">
        <f t="shared" si="47"/>
        <v>25583.5</v>
      </c>
      <c r="F210" s="52">
        <f t="shared" si="31"/>
        <v>95.587652870749409</v>
      </c>
    </row>
    <row r="211" spans="1:6" ht="12.75" customHeight="1" x14ac:dyDescent="0.2">
      <c r="A211" s="53">
        <v>3431</v>
      </c>
      <c r="B211" s="232" t="s">
        <v>466</v>
      </c>
      <c r="C211" s="50" t="s">
        <v>467</v>
      </c>
      <c r="D211" s="242">
        <v>9866.44</v>
      </c>
      <c r="E211" s="242">
        <v>8820.2900000000009</v>
      </c>
      <c r="F211" s="52">
        <f t="shared" si="31"/>
        <v>89.396884793299307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6880.2</v>
      </c>
      <c r="E213" s="242">
        <v>2654.04</v>
      </c>
      <c r="F213" s="52">
        <f t="shared" si="31"/>
        <v>38.575041423214444</v>
      </c>
    </row>
    <row r="214" spans="1:6" ht="12.75" customHeight="1" x14ac:dyDescent="0.2">
      <c r="A214" s="53">
        <v>3434</v>
      </c>
      <c r="B214" s="85" t="s">
        <v>472</v>
      </c>
      <c r="C214" s="50" t="s">
        <v>473</v>
      </c>
      <c r="D214" s="242">
        <v>10017.799999999999</v>
      </c>
      <c r="E214" s="242">
        <v>14109.17</v>
      </c>
      <c r="F214" s="52">
        <f t="shared" si="31"/>
        <v>140.84100301463397</v>
      </c>
    </row>
    <row r="215" spans="1:6" ht="12.75" customHeight="1" x14ac:dyDescent="0.2">
      <c r="A215" s="53">
        <v>35</v>
      </c>
      <c r="B215" s="85" t="s">
        <v>474</v>
      </c>
      <c r="C215" s="50" t="s">
        <v>475</v>
      </c>
      <c r="D215" s="51">
        <f t="shared" ref="D215:E215" si="48">D216+D219+D223</f>
        <v>4003.09</v>
      </c>
      <c r="E215" s="51">
        <f t="shared" si="48"/>
        <v>2355.7800000000002</v>
      </c>
      <c r="F215" s="52">
        <f t="shared" si="31"/>
        <v>58.849039117281897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4003.09</v>
      </c>
      <c r="E219" s="51">
        <f t="shared" si="50"/>
        <v>2355.7800000000002</v>
      </c>
      <c r="F219" s="52">
        <f t="shared" si="31"/>
        <v>58.849039117281897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4003.09</v>
      </c>
      <c r="E222" s="242">
        <v>2355.7800000000002</v>
      </c>
      <c r="F222" s="52">
        <f t="shared" si="31"/>
        <v>58.849039117281897</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723947.99</v>
      </c>
      <c r="E224" s="51">
        <f t="shared" si="51"/>
        <v>801543.33</v>
      </c>
      <c r="F224" s="52">
        <f t="shared" ref="F224:F235" si="52">IF(D224&lt;&gt;0,IF(E224/D224&gt;=100,"&gt;&gt;100",E224/D224*100),"-")</f>
        <v>110.71835837267811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5000</v>
      </c>
      <c r="F231" s="52" t="str">
        <f t="shared" si="52"/>
        <v>-</v>
      </c>
    </row>
    <row r="232" spans="1:6" ht="12.75" customHeight="1" x14ac:dyDescent="0.2">
      <c r="A232" s="53">
        <v>3631</v>
      </c>
      <c r="B232" s="85" t="s">
        <v>508</v>
      </c>
      <c r="C232" s="50" t="s">
        <v>509</v>
      </c>
      <c r="D232" s="242">
        <v>0</v>
      </c>
      <c r="E232" s="242">
        <v>5000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723947.99</v>
      </c>
      <c r="E240" s="51">
        <f t="shared" si="58"/>
        <v>796543.33</v>
      </c>
      <c r="F240" s="52">
        <f t="shared" ref="F240:F243" si="59">IF(D240&lt;&gt;0,IF(E240/D240&gt;=100,"&gt;&gt;100",E240/D240*100),"-")</f>
        <v>110.02770102310802</v>
      </c>
    </row>
    <row r="241" spans="1:6" ht="24" x14ac:dyDescent="0.2">
      <c r="A241" s="53">
        <v>3672</v>
      </c>
      <c r="B241" s="85" t="s">
        <v>526</v>
      </c>
      <c r="C241" s="50" t="s">
        <v>527</v>
      </c>
      <c r="D241" s="242">
        <v>720086.39</v>
      </c>
      <c r="E241" s="242">
        <v>765909.14</v>
      </c>
      <c r="F241" s="52">
        <f t="shared" si="59"/>
        <v>106.36350730083927</v>
      </c>
    </row>
    <row r="242" spans="1:6" ht="24" x14ac:dyDescent="0.2">
      <c r="A242" s="53">
        <v>3673</v>
      </c>
      <c r="B242" s="85" t="s">
        <v>528</v>
      </c>
      <c r="C242" s="50" t="s">
        <v>529</v>
      </c>
      <c r="D242" s="242">
        <v>3861.6</v>
      </c>
      <c r="E242" s="242">
        <v>30634.19</v>
      </c>
      <c r="F242" s="52">
        <f t="shared" si="59"/>
        <v>793.30303501139417</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1044405</v>
      </c>
      <c r="E252" s="51">
        <f t="shared" si="63"/>
        <v>862598.85</v>
      </c>
      <c r="F252" s="52">
        <f t="shared" ref="F252:F258" si="64">IF(D252&lt;&gt;0,IF(E252/D252&gt;=100,"&gt;&gt;100",E252/D252*100),"-")</f>
        <v>82.592370775704822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1044405</v>
      </c>
      <c r="E259" s="51">
        <f t="shared" si="66"/>
        <v>862598.85</v>
      </c>
      <c r="F259" s="52">
        <f t="shared" ref="F259:F262" si="67">IF(D259&lt;&gt;0,IF(E259/D259&gt;=100,"&gt;&gt;100",E259/D259*100),"-")</f>
        <v>82.592370775704822</v>
      </c>
    </row>
    <row r="260" spans="1:6" ht="12.75" customHeight="1" x14ac:dyDescent="0.2">
      <c r="A260" s="53">
        <v>3721</v>
      </c>
      <c r="B260" s="85" t="s">
        <v>560</v>
      </c>
      <c r="C260" s="50" t="s">
        <v>561</v>
      </c>
      <c r="D260" s="242">
        <v>987972.43</v>
      </c>
      <c r="E260" s="242">
        <v>829900.59</v>
      </c>
      <c r="F260" s="52">
        <f t="shared" si="67"/>
        <v>84.000379443786699</v>
      </c>
    </row>
    <row r="261" spans="1:6" ht="12.75" customHeight="1" x14ac:dyDescent="0.2">
      <c r="A261" s="53">
        <v>3722</v>
      </c>
      <c r="B261" s="85" t="s">
        <v>562</v>
      </c>
      <c r="C261" s="50" t="s">
        <v>563</v>
      </c>
      <c r="D261" s="242">
        <v>56432.57</v>
      </c>
      <c r="E261" s="242">
        <v>32698.26</v>
      </c>
      <c r="F261" s="52">
        <f t="shared" si="67"/>
        <v>57.942177717584009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312813.04000000004</v>
      </c>
      <c r="E263" s="51">
        <f t="shared" si="68"/>
        <v>412009.48000000004</v>
      </c>
      <c r="F263" s="52">
        <f t="shared" ref="F263:F267" si="69">IF(D263&lt;&gt;0,IF(E263/D263&gt;=100,"&gt;&gt;100",E263/D263*100),"-")</f>
        <v>131.71109490831967</v>
      </c>
    </row>
    <row r="264" spans="1:6" ht="12.75" customHeight="1" x14ac:dyDescent="0.2">
      <c r="A264" s="53">
        <v>381</v>
      </c>
      <c r="B264" s="85" t="s">
        <v>568</v>
      </c>
      <c r="C264" s="50" t="s">
        <v>569</v>
      </c>
      <c r="D264" s="51">
        <f t="shared" ref="D264:E264" si="70">SUM(D265:D267)</f>
        <v>263973.15000000002</v>
      </c>
      <c r="E264" s="51">
        <f t="shared" si="70"/>
        <v>345598.03</v>
      </c>
      <c r="F264" s="52">
        <f t="shared" si="69"/>
        <v>130.92166002489267</v>
      </c>
    </row>
    <row r="265" spans="1:6" ht="12.75" customHeight="1" x14ac:dyDescent="0.2">
      <c r="A265" s="53">
        <v>3811</v>
      </c>
      <c r="B265" s="85" t="s">
        <v>570</v>
      </c>
      <c r="C265" s="50" t="s">
        <v>571</v>
      </c>
      <c r="D265" s="242">
        <v>263973.15000000002</v>
      </c>
      <c r="E265" s="242">
        <v>345598.03</v>
      </c>
      <c r="F265" s="52">
        <f t="shared" si="69"/>
        <v>130.92166002489267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39729.53</v>
      </c>
      <c r="E268" s="51">
        <f t="shared" si="71"/>
        <v>57301.06</v>
      </c>
      <c r="F268" s="52">
        <f t="shared" ref="F268:F272" si="72">IF(D268&lt;&gt;0,IF(E268/D268&gt;=100,"&gt;&gt;100",E268/D268*100),"-")</f>
        <v>144.22788288711192</v>
      </c>
    </row>
    <row r="269" spans="1:6" ht="12.75" customHeight="1" x14ac:dyDescent="0.2">
      <c r="A269" s="53">
        <v>3821</v>
      </c>
      <c r="B269" s="85" t="s">
        <v>578</v>
      </c>
      <c r="C269" s="50" t="s">
        <v>579</v>
      </c>
      <c r="D269" s="242">
        <v>0</v>
      </c>
      <c r="E269" s="242">
        <v>43181.25</v>
      </c>
      <c r="F269" s="52" t="str">
        <f t="shared" si="72"/>
        <v>-</v>
      </c>
    </row>
    <row r="270" spans="1:6" ht="12.75" customHeight="1" x14ac:dyDescent="0.2">
      <c r="A270" s="53">
        <v>3822</v>
      </c>
      <c r="B270" s="85" t="s">
        <v>580</v>
      </c>
      <c r="C270" s="50" t="s">
        <v>581</v>
      </c>
      <c r="D270" s="242">
        <v>39729.53</v>
      </c>
      <c r="E270" s="242">
        <v>14119.81</v>
      </c>
      <c r="F270" s="52">
        <f t="shared" si="72"/>
        <v>35.539836489382083</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9110.36</v>
      </c>
      <c r="E273" s="51">
        <f t="shared" si="73"/>
        <v>9110.39</v>
      </c>
      <c r="F273" s="52">
        <f t="shared" ref="F273:F284" si="74">IF(D273&lt;&gt;0,IF(E273/D273&gt;=100,"&gt;&gt;100",E273/D273*100),"-")</f>
        <v>100.00032929543947</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9110.36</v>
      </c>
      <c r="E278" s="242">
        <v>9110.39</v>
      </c>
      <c r="F278" s="52">
        <f t="shared" si="74"/>
        <v>100.00032929543947</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4053423.3899999997</v>
      </c>
      <c r="E289" s="51">
        <f t="shared" si="79"/>
        <v>3974026.3400000003</v>
      </c>
      <c r="F289" s="52">
        <f t="shared" si="76"/>
        <v>98.04123472036315</v>
      </c>
    </row>
    <row r="290" spans="1:6" ht="12.75" customHeight="1" x14ac:dyDescent="0.2">
      <c r="A290" s="53" t="s">
        <v>609</v>
      </c>
      <c r="B290" s="85" t="s">
        <v>620</v>
      </c>
      <c r="C290" s="50" t="s">
        <v>621</v>
      </c>
      <c r="D290" s="51">
        <f>IF(D6&gt;=D289,D6-D289,0)</f>
        <v>799562.13000000082</v>
      </c>
      <c r="E290" s="51">
        <f>IF(E6&gt;=E289,E6-E289,0)</f>
        <v>5177911.8299999982</v>
      </c>
      <c r="F290" s="52">
        <f t="shared" si="76"/>
        <v>647.59343091949506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3820969.23</v>
      </c>
      <c r="E292" s="242">
        <v>154541.10999999999</v>
      </c>
      <c r="F292" s="52">
        <f t="shared" si="76"/>
        <v>4.0445525911759299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5461036.8600000003</v>
      </c>
      <c r="E294" s="242">
        <v>4089743.52</v>
      </c>
      <c r="F294" s="52">
        <f t="shared" si="76"/>
        <v>74.889505873066014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242923.92</v>
      </c>
      <c r="E298" s="51">
        <f t="shared" si="80"/>
        <v>66014.81</v>
      </c>
      <c r="F298" s="52">
        <f t="shared" ref="F298:F418" si="81">IF(D298&lt;&gt;0,IF(E298/D298&gt;=100,"&gt;&gt;100",E298/D298*100),"-")</f>
        <v>27.175096631076922</v>
      </c>
    </row>
    <row r="299" spans="1:6" ht="12.75" customHeight="1" x14ac:dyDescent="0.2">
      <c r="A299" s="53">
        <v>71</v>
      </c>
      <c r="B299" s="85" t="s">
        <v>637</v>
      </c>
      <c r="C299" s="50" t="s">
        <v>638</v>
      </c>
      <c r="D299" s="51">
        <f t="shared" ref="D299:E299" si="82">D300+D304</f>
        <v>242923.92</v>
      </c>
      <c r="E299" s="51">
        <f t="shared" si="82"/>
        <v>66014.81</v>
      </c>
      <c r="F299" s="52">
        <f t="shared" si="81"/>
        <v>27.175096631076922</v>
      </c>
    </row>
    <row r="300" spans="1:6" ht="24" x14ac:dyDescent="0.2">
      <c r="A300" s="53">
        <v>711</v>
      </c>
      <c r="B300" s="85" t="s">
        <v>639</v>
      </c>
      <c r="C300" s="50" t="s">
        <v>640</v>
      </c>
      <c r="D300" s="51">
        <f t="shared" ref="D300:E300" si="83">SUM(D301:D303)</f>
        <v>236583.92</v>
      </c>
      <c r="E300" s="51">
        <f t="shared" si="83"/>
        <v>66014.81</v>
      </c>
      <c r="F300" s="52">
        <f t="shared" si="81"/>
        <v>27.903337640191268</v>
      </c>
    </row>
    <row r="301" spans="1:6" ht="12.75" customHeight="1" x14ac:dyDescent="0.2">
      <c r="A301" s="53">
        <v>7111</v>
      </c>
      <c r="B301" s="85" t="s">
        <v>641</v>
      </c>
      <c r="C301" s="50" t="s">
        <v>642</v>
      </c>
      <c r="D301" s="242">
        <v>236583.92</v>
      </c>
      <c r="E301" s="242">
        <v>66014.81</v>
      </c>
      <c r="F301" s="52">
        <f t="shared" si="81"/>
        <v>27.903337640191268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6340</v>
      </c>
      <c r="E304" s="51">
        <f t="shared" si="84"/>
        <v>0</v>
      </c>
      <c r="F304" s="52">
        <f t="shared" si="81"/>
        <v>0</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6340</v>
      </c>
      <c r="E308" s="242">
        <v>0</v>
      </c>
      <c r="F308" s="52">
        <f t="shared" si="81"/>
        <v>0</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552306.94999999995</v>
      </c>
      <c r="E350" s="51">
        <f t="shared" si="95"/>
        <v>1970489.19</v>
      </c>
      <c r="F350" s="52">
        <f t="shared" si="81"/>
        <v>356.77428828299196</v>
      </c>
    </row>
    <row r="351" spans="1:6" ht="12.75" customHeight="1" x14ac:dyDescent="0.2">
      <c r="A351" s="53">
        <v>41</v>
      </c>
      <c r="B351" s="85" t="s">
        <v>741</v>
      </c>
      <c r="C351" s="50" t="s">
        <v>742</v>
      </c>
      <c r="D351" s="51">
        <f t="shared" ref="D351:E351" si="96">D352+D356</f>
        <v>0</v>
      </c>
      <c r="E351" s="51">
        <f t="shared" si="96"/>
        <v>24300</v>
      </c>
      <c r="F351" s="52" t="str">
        <f t="shared" si="81"/>
        <v>-</v>
      </c>
    </row>
    <row r="352" spans="1:6" ht="12.75" customHeight="1" x14ac:dyDescent="0.2">
      <c r="A352" s="53">
        <v>411</v>
      </c>
      <c r="B352" s="85" t="s">
        <v>743</v>
      </c>
      <c r="C352" s="50" t="s">
        <v>744</v>
      </c>
      <c r="D352" s="51">
        <f t="shared" ref="D352:E352" si="97">SUM(D353:D355)</f>
        <v>0</v>
      </c>
      <c r="E352" s="51">
        <f t="shared" si="97"/>
        <v>24300</v>
      </c>
      <c r="F352" s="52" t="str">
        <f t="shared" si="81"/>
        <v>-</v>
      </c>
    </row>
    <row r="353" spans="1:6" ht="12.75" customHeight="1" x14ac:dyDescent="0.2">
      <c r="A353" s="53">
        <v>4111</v>
      </c>
      <c r="B353" s="85" t="s">
        <v>641</v>
      </c>
      <c r="C353" s="50" t="s">
        <v>745</v>
      </c>
      <c r="D353" s="242">
        <v>0</v>
      </c>
      <c r="E353" s="242">
        <v>24300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481939.27</v>
      </c>
      <c r="E363" s="51">
        <f t="shared" si="99"/>
        <v>1888375.06</v>
      </c>
      <c r="F363" s="52">
        <f t="shared" si="81"/>
        <v>391.82842684722499</v>
      </c>
    </row>
    <row r="364" spans="1:6" ht="12.75" customHeight="1" x14ac:dyDescent="0.2">
      <c r="A364" s="53">
        <v>421</v>
      </c>
      <c r="B364" s="85" t="s">
        <v>759</v>
      </c>
      <c r="C364" s="50" t="s">
        <v>760</v>
      </c>
      <c r="D364" s="51">
        <f t="shared" ref="D364:E364" si="100">SUM(D365:D368)</f>
        <v>425662.42</v>
      </c>
      <c r="E364" s="51">
        <f t="shared" si="100"/>
        <v>1789348.6199999999</v>
      </c>
      <c r="F364" s="52">
        <f t="shared" si="81"/>
        <v>420.36800429786592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143030.07</v>
      </c>
      <c r="E366" s="242">
        <v>261310.93</v>
      </c>
      <c r="F366" s="52">
        <f t="shared" si="81"/>
        <v>182.69649871527014</v>
      </c>
    </row>
    <row r="367" spans="1:6" ht="12.75" customHeight="1" x14ac:dyDescent="0.2">
      <c r="A367" s="53">
        <v>4213</v>
      </c>
      <c r="B367" s="85" t="s">
        <v>669</v>
      </c>
      <c r="C367" s="50" t="s">
        <v>763</v>
      </c>
      <c r="D367" s="242">
        <v>230829.56</v>
      </c>
      <c r="E367" s="242">
        <v>534576.47</v>
      </c>
      <c r="F367" s="52">
        <f t="shared" si="81"/>
        <v>231.58926005837381</v>
      </c>
    </row>
    <row r="368" spans="1:6" ht="12.75" customHeight="1" x14ac:dyDescent="0.2">
      <c r="A368" s="53">
        <v>4214</v>
      </c>
      <c r="B368" s="85" t="s">
        <v>671</v>
      </c>
      <c r="C368" s="50" t="s">
        <v>764</v>
      </c>
      <c r="D368" s="242">
        <v>51802.79</v>
      </c>
      <c r="E368" s="242">
        <v>993461.22</v>
      </c>
      <c r="F368" s="52">
        <f t="shared" si="81"/>
        <v>1917.7755097746665</v>
      </c>
    </row>
    <row r="369" spans="1:6" ht="12.75" customHeight="1" x14ac:dyDescent="0.2">
      <c r="A369" s="53">
        <v>422</v>
      </c>
      <c r="B369" s="85" t="s">
        <v>765</v>
      </c>
      <c r="C369" s="50" t="s">
        <v>766</v>
      </c>
      <c r="D369" s="51">
        <f t="shared" ref="D369:E369" si="101">SUM(D370:D377)</f>
        <v>48000.14</v>
      </c>
      <c r="E369" s="51">
        <f t="shared" si="101"/>
        <v>98253.08</v>
      </c>
      <c r="F369" s="52">
        <f t="shared" si="81"/>
        <v>204.69331964448435</v>
      </c>
    </row>
    <row r="370" spans="1:6" ht="12.75" customHeight="1" x14ac:dyDescent="0.2">
      <c r="A370" s="53">
        <v>4221</v>
      </c>
      <c r="B370" s="85" t="s">
        <v>675</v>
      </c>
      <c r="C370" s="50" t="s">
        <v>767</v>
      </c>
      <c r="D370" s="242">
        <v>29096.1</v>
      </c>
      <c r="E370" s="242">
        <v>5596.13</v>
      </c>
      <c r="F370" s="52">
        <f t="shared" si="81"/>
        <v>19.233264939287398</v>
      </c>
    </row>
    <row r="371" spans="1:6" ht="12.75" customHeight="1" x14ac:dyDescent="0.2">
      <c r="A371" s="53">
        <v>4222</v>
      </c>
      <c r="B371" s="85" t="s">
        <v>768</v>
      </c>
      <c r="C371" s="50" t="s">
        <v>769</v>
      </c>
      <c r="D371" s="242">
        <v>0</v>
      </c>
      <c r="E371" s="242">
        <v>1980</v>
      </c>
      <c r="F371" s="52" t="str">
        <f t="shared" si="81"/>
        <v>-</v>
      </c>
    </row>
    <row r="372" spans="1:6" ht="12.75" customHeight="1" x14ac:dyDescent="0.2">
      <c r="A372" s="53">
        <v>4223</v>
      </c>
      <c r="B372" s="85" t="s">
        <v>679</v>
      </c>
      <c r="C372" s="50" t="s">
        <v>770</v>
      </c>
      <c r="D372" s="242">
        <v>1838.13</v>
      </c>
      <c r="E372" s="242">
        <v>17028.7</v>
      </c>
      <c r="F372" s="52">
        <f t="shared" si="81"/>
        <v>926.41434501368246</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37130</v>
      </c>
      <c r="F375" s="52" t="str">
        <f t="shared" si="81"/>
        <v>-</v>
      </c>
    </row>
    <row r="376" spans="1:6" ht="12.75" customHeight="1" x14ac:dyDescent="0.2">
      <c r="A376" s="53">
        <v>4227</v>
      </c>
      <c r="B376" s="232" t="s">
        <v>687</v>
      </c>
      <c r="C376" s="50" t="s">
        <v>774</v>
      </c>
      <c r="D376" s="242">
        <v>17065.91</v>
      </c>
      <c r="E376" s="242">
        <v>36518.25</v>
      </c>
      <c r="F376" s="52">
        <f t="shared" si="81"/>
        <v>213.98360825763172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8276.7099999999991</v>
      </c>
      <c r="E391" s="51">
        <f t="shared" si="105"/>
        <v>773.36</v>
      </c>
      <c r="F391" s="52">
        <f t="shared" si="81"/>
        <v>9.3438093155372126</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8276.7099999999991</v>
      </c>
      <c r="E393" s="242">
        <v>773.36</v>
      </c>
      <c r="F393" s="52">
        <f t="shared" si="81"/>
        <v>9.3438093155372126</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70367.679999999993</v>
      </c>
      <c r="E402" s="51">
        <f t="shared" si="109"/>
        <v>57814.13</v>
      </c>
      <c r="F402" s="52">
        <f t="shared" si="81"/>
        <v>82.160062687870351</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70367.679999999993</v>
      </c>
      <c r="E406" s="242">
        <v>57814.13</v>
      </c>
      <c r="F406" s="52">
        <f t="shared" si="81"/>
        <v>82.160062687870351</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309383.02999999991</v>
      </c>
      <c r="E408" s="51">
        <f t="shared" si="111"/>
        <v>1904474.38</v>
      </c>
      <c r="F408" s="52">
        <f t="shared" si="81"/>
        <v>615.57170087835789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4688447.92</v>
      </c>
      <c r="E410" s="242">
        <v>0.05</v>
      </c>
      <c r="F410" s="52">
        <f t="shared" si="81"/>
        <v>1.0664510058160143E-6</v>
      </c>
    </row>
    <row r="411" spans="1:6" ht="12.75" customHeight="1" x14ac:dyDescent="0.2">
      <c r="A411" s="53">
        <v>97</v>
      </c>
      <c r="B411" s="85" t="s">
        <v>828</v>
      </c>
      <c r="C411" s="50" t="s">
        <v>829</v>
      </c>
      <c r="D411" s="242">
        <v>196281.11</v>
      </c>
      <c r="E411" s="242">
        <v>93521.94</v>
      </c>
      <c r="F411" s="52">
        <f t="shared" si="81"/>
        <v>47.646938617781409</v>
      </c>
    </row>
    <row r="412" spans="1:6" ht="12.75" customHeight="1" x14ac:dyDescent="0.2">
      <c r="A412" s="53" t="s">
        <v>609</v>
      </c>
      <c r="B412" s="85" t="s">
        <v>830</v>
      </c>
      <c r="C412" s="50" t="s">
        <v>831</v>
      </c>
      <c r="D412" s="51">
        <f>D6+D298</f>
        <v>5095909.4400000004</v>
      </c>
      <c r="E412" s="51">
        <f>E6+E298</f>
        <v>9217952.9799999986</v>
      </c>
      <c r="F412" s="52">
        <f t="shared" si="81"/>
        <v>180.88926203523738</v>
      </c>
    </row>
    <row r="413" spans="1:6" ht="12.75" customHeight="1" x14ac:dyDescent="0.2">
      <c r="A413" s="53" t="s">
        <v>609</v>
      </c>
      <c r="B413" s="85" t="s">
        <v>832</v>
      </c>
      <c r="C413" s="50" t="s">
        <v>833</v>
      </c>
      <c r="D413" s="51">
        <f t="shared" ref="D413:E413" si="112">D289+D350</f>
        <v>4605730.34</v>
      </c>
      <c r="E413" s="51">
        <f t="shared" si="112"/>
        <v>5944515.5300000003</v>
      </c>
      <c r="F413" s="52">
        <f t="shared" si="81"/>
        <v>129.06781533371318</v>
      </c>
    </row>
    <row r="414" spans="1:6" ht="12.75" customHeight="1" x14ac:dyDescent="0.2">
      <c r="A414" s="53" t="s">
        <v>609</v>
      </c>
      <c r="B414" s="85" t="s">
        <v>834</v>
      </c>
      <c r="C414" s="50" t="s">
        <v>835</v>
      </c>
      <c r="D414" s="51">
        <f t="shared" ref="D414:E414" si="113">IF(D412&gt;=D413,D412-D413,0)</f>
        <v>490179.10000000056</v>
      </c>
      <c r="E414" s="51">
        <f t="shared" si="113"/>
        <v>3273437.4499999983</v>
      </c>
      <c r="F414" s="52">
        <f t="shared" si="81"/>
        <v>667.80436987215376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154541.06</v>
      </c>
      <c r="F416" s="52" t="str">
        <f t="shared" si="81"/>
        <v>-</v>
      </c>
    </row>
    <row r="417" spans="1:6" ht="12.75" customHeight="1" x14ac:dyDescent="0.2">
      <c r="A417" s="60" t="s">
        <v>838</v>
      </c>
      <c r="B417" s="85" t="s">
        <v>841</v>
      </c>
      <c r="C417" s="61" t="s">
        <v>842</v>
      </c>
      <c r="D417" s="51">
        <f t="shared" ref="D417:E417" si="116">IF(D293-D292+D410-D409&gt;=0,D293-D292+D410-D409,0)</f>
        <v>867478.69</v>
      </c>
      <c r="E417" s="51">
        <f t="shared" si="116"/>
        <v>0</v>
      </c>
      <c r="F417" s="52">
        <f t="shared" si="81"/>
        <v>0</v>
      </c>
    </row>
    <row r="418" spans="1:6" ht="12.75" customHeight="1" x14ac:dyDescent="0.2">
      <c r="A418" s="55" t="s">
        <v>843</v>
      </c>
      <c r="B418" s="233" t="s">
        <v>844</v>
      </c>
      <c r="C418" s="56" t="s">
        <v>845</v>
      </c>
      <c r="D418" s="62">
        <f t="shared" ref="D418:E418" si="117">D294+D411</f>
        <v>5657317.9700000007</v>
      </c>
      <c r="E418" s="62">
        <f t="shared" si="117"/>
        <v>4183265.46</v>
      </c>
      <c r="F418" s="57">
        <f t="shared" si="81"/>
        <v>73.944322772439094</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250000</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250000</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250000</v>
      </c>
      <c r="E495" s="51">
        <f t="shared" si="140"/>
        <v>0</v>
      </c>
      <c r="F495" s="52">
        <f t="shared" si="119"/>
        <v>0</v>
      </c>
    </row>
    <row r="496" spans="1:6" ht="12.75" customHeight="1" x14ac:dyDescent="0.2">
      <c r="A496" s="53">
        <v>8443</v>
      </c>
      <c r="B496" s="85" t="s">
        <v>999</v>
      </c>
      <c r="C496" s="50" t="s">
        <v>1000</v>
      </c>
      <c r="D496" s="242">
        <v>250000</v>
      </c>
      <c r="E496" s="242"/>
      <c r="F496" s="52">
        <f t="shared" si="119"/>
        <v>0</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585371.92000000004</v>
      </c>
      <c r="E528" s="51">
        <f t="shared" si="148"/>
        <v>250000</v>
      </c>
      <c r="F528" s="52">
        <f t="shared" si="119"/>
        <v>42.707890737225654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585371.92000000004</v>
      </c>
      <c r="E593" s="51">
        <f t="shared" si="167"/>
        <v>250000</v>
      </c>
      <c r="F593" s="52">
        <f t="shared" si="119"/>
        <v>42.707890737225654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530000</v>
      </c>
      <c r="E605" s="51">
        <f t="shared" si="171"/>
        <v>250000</v>
      </c>
      <c r="F605" s="52">
        <f t="shared" si="119"/>
        <v>47.169811320754718</v>
      </c>
    </row>
    <row r="606" spans="1:6" ht="24" x14ac:dyDescent="0.2">
      <c r="A606" s="53">
        <v>5443</v>
      </c>
      <c r="B606" s="85" t="s">
        <v>1210</v>
      </c>
      <c r="C606" s="50" t="s">
        <v>1211</v>
      </c>
      <c r="D606" s="242">
        <v>530000</v>
      </c>
      <c r="E606" s="242">
        <v>250000</v>
      </c>
      <c r="F606" s="52">
        <f t="shared" si="119"/>
        <v>47.169811320754718</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55371.92</v>
      </c>
      <c r="E617" s="51">
        <f t="shared" si="173"/>
        <v>0</v>
      </c>
      <c r="F617" s="52">
        <f t="shared" si="119"/>
        <v>0</v>
      </c>
    </row>
    <row r="618" spans="1:6" ht="12.75" customHeight="1" x14ac:dyDescent="0.2">
      <c r="A618" s="53">
        <v>5471</v>
      </c>
      <c r="B618" s="85" t="s">
        <v>1234</v>
      </c>
      <c r="C618" s="50" t="s">
        <v>1235</v>
      </c>
      <c r="D618" s="242">
        <v>55371.92</v>
      </c>
      <c r="E618" s="242"/>
      <c r="F618" s="52">
        <f t="shared" si="119"/>
        <v>0</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335371.92000000004</v>
      </c>
      <c r="E636" s="51">
        <f t="shared" si="179"/>
        <v>250000</v>
      </c>
      <c r="F636" s="52">
        <f t="shared" si="119"/>
        <v>74.544106137448836</v>
      </c>
    </row>
    <row r="637" spans="1:6" ht="12.75" customHeight="1" x14ac:dyDescent="0.2">
      <c r="A637" s="53">
        <v>92213</v>
      </c>
      <c r="B637" s="85" t="s">
        <v>1272</v>
      </c>
      <c r="C637" s="50" t="s">
        <v>1273</v>
      </c>
      <c r="D637" s="242">
        <v>853380.25</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5345909.4400000004</v>
      </c>
      <c r="E639" s="51">
        <f t="shared" si="180"/>
        <v>9217952.9799999986</v>
      </c>
      <c r="F639" s="52">
        <f t="shared" si="119"/>
        <v>172.43002492762014</v>
      </c>
    </row>
    <row r="640" spans="1:6" ht="12.75" customHeight="1" x14ac:dyDescent="0.2">
      <c r="A640" s="53" t="s">
        <v>609</v>
      </c>
      <c r="B640" s="85" t="s">
        <v>1278</v>
      </c>
      <c r="C640" s="50" t="s">
        <v>1279</v>
      </c>
      <c r="D640" s="51">
        <f t="shared" ref="D640:E640" si="181">D413+D528</f>
        <v>5191102.26</v>
      </c>
      <c r="E640" s="51">
        <f t="shared" si="181"/>
        <v>6194515.5300000003</v>
      </c>
      <c r="F640" s="52">
        <f t="shared" si="119"/>
        <v>119.32948379252311</v>
      </c>
    </row>
    <row r="641" spans="1:6" ht="12.75" customHeight="1" x14ac:dyDescent="0.2">
      <c r="A641" s="53" t="s">
        <v>609</v>
      </c>
      <c r="B641" s="85" t="s">
        <v>1280</v>
      </c>
      <c r="C641" s="50" t="s">
        <v>1281</v>
      </c>
      <c r="D641" s="51">
        <f t="shared" ref="D641:E641" si="182">IF(D639&gt;=D640,D639-D640,0)</f>
        <v>154807.18000000063</v>
      </c>
      <c r="E641" s="51">
        <f t="shared" si="182"/>
        <v>3023437.4499999983</v>
      </c>
      <c r="F641" s="52">
        <f t="shared" si="119"/>
        <v>1953.0343812218437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154541.06</v>
      </c>
      <c r="F643" s="52" t="str">
        <f t="shared" si="119"/>
        <v>-</v>
      </c>
    </row>
    <row r="644" spans="1:6" ht="24" x14ac:dyDescent="0.2">
      <c r="A644" s="60" t="s">
        <v>1286</v>
      </c>
      <c r="B644" s="85" t="s">
        <v>1287</v>
      </c>
      <c r="C644" s="61" t="s">
        <v>1286</v>
      </c>
      <c r="D644" s="51">
        <f t="shared" ref="D644:E644" si="185">IF(D417-D416+D638-D637&gt;=0,D417-D416+D638-D637,0)</f>
        <v>14098.439999999944</v>
      </c>
      <c r="E644" s="51">
        <f t="shared" si="185"/>
        <v>0</v>
      </c>
      <c r="F644" s="52">
        <f t="shared" si="119"/>
        <v>0</v>
      </c>
    </row>
    <row r="645" spans="1:6" ht="24" x14ac:dyDescent="0.2">
      <c r="A645" s="53" t="s">
        <v>609</v>
      </c>
      <c r="B645" s="85" t="s">
        <v>1288</v>
      </c>
      <c r="C645" s="50" t="s">
        <v>1289</v>
      </c>
      <c r="D645" s="51">
        <f t="shared" ref="D645:E645" si="186">IF(D641+D643-D642-D644&gt;=0,D641+D643-D642-D644,0)</f>
        <v>140708.74000000069</v>
      </c>
      <c r="E645" s="51">
        <f t="shared" si="186"/>
        <v>3177978.5099999984</v>
      </c>
      <c r="F645" s="52">
        <f t="shared" si="119"/>
        <v>2258.5508974069294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21035.279999999999</v>
      </c>
      <c r="E647" s="243">
        <v>12927.63</v>
      </c>
      <c r="F647" s="57">
        <f t="shared" si="119"/>
        <v>61.456895273084079</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249586.05</v>
      </c>
      <c r="E649" s="242">
        <v>471277.03</v>
      </c>
      <c r="F649" s="52">
        <f t="shared" ref="F649:F724" si="188">IF(D649&lt;&gt;0,IF(E649/D649&gt;=100,"&gt;&gt;100",E649/D649*100),"-")</f>
        <v>188.82346589482867</v>
      </c>
    </row>
    <row r="650" spans="1:6" ht="12.75" customHeight="1" x14ac:dyDescent="0.2">
      <c r="A650" s="53" t="s">
        <v>1297</v>
      </c>
      <c r="B650" s="85" t="s">
        <v>1298</v>
      </c>
      <c r="C650" s="50" t="s">
        <v>1297</v>
      </c>
      <c r="D650" s="242">
        <v>6173041.25</v>
      </c>
      <c r="E650" s="242">
        <v>10047422.960000001</v>
      </c>
      <c r="F650" s="52">
        <f t="shared" si="188"/>
        <v>162.76293245246015</v>
      </c>
    </row>
    <row r="651" spans="1:6" ht="12.75" customHeight="1" x14ac:dyDescent="0.2">
      <c r="A651" s="53" t="s">
        <v>1299</v>
      </c>
      <c r="B651" s="85" t="s">
        <v>1300</v>
      </c>
      <c r="C651" s="50" t="s">
        <v>1299</v>
      </c>
      <c r="D651" s="242">
        <v>5951350.2699999996</v>
      </c>
      <c r="E651" s="242">
        <v>7326500.5999999996</v>
      </c>
      <c r="F651" s="52">
        <f t="shared" si="188"/>
        <v>123.10652654628578</v>
      </c>
    </row>
    <row r="652" spans="1:6" ht="24" x14ac:dyDescent="0.2">
      <c r="A652" s="53">
        <v>11</v>
      </c>
      <c r="B652" s="85" t="s">
        <v>1301</v>
      </c>
      <c r="C652" s="50" t="s">
        <v>1302</v>
      </c>
      <c r="D652" s="51">
        <f t="shared" ref="D652:E652" si="189">+D649+D650-D651</f>
        <v>471277.03000000026</v>
      </c>
      <c r="E652" s="51">
        <f t="shared" si="189"/>
        <v>3192199.3900000006</v>
      </c>
      <c r="F652" s="52">
        <f t="shared" si="188"/>
        <v>677.3509394251613</v>
      </c>
    </row>
    <row r="653" spans="1:6" ht="24" x14ac:dyDescent="0.2">
      <c r="A653" s="53" t="s">
        <v>609</v>
      </c>
      <c r="B653" s="85" t="s">
        <v>1303</v>
      </c>
      <c r="C653" s="50" t="s">
        <v>1304</v>
      </c>
      <c r="D653" s="262">
        <v>20</v>
      </c>
      <c r="E653" s="262">
        <v>51</v>
      </c>
      <c r="F653" s="52">
        <f t="shared" si="188"/>
        <v>254.99999999999997</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20</v>
      </c>
      <c r="E655" s="262">
        <v>51</v>
      </c>
      <c r="F655" s="52">
        <f t="shared" si="188"/>
        <v>254.99999999999997</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48.1</v>
      </c>
      <c r="E660" s="242"/>
      <c r="F660" s="52">
        <f t="shared" si="188"/>
        <v>0</v>
      </c>
    </row>
    <row r="661" spans="1:6" ht="12.75" customHeight="1" x14ac:dyDescent="0.2">
      <c r="A661" s="53">
        <v>63311</v>
      </c>
      <c r="B661" s="85" t="s">
        <v>1320</v>
      </c>
      <c r="C661" s="50" t="s">
        <v>1321</v>
      </c>
      <c r="D661" s="242">
        <v>1221790.94</v>
      </c>
      <c r="E661" s="242">
        <v>1269790.32</v>
      </c>
      <c r="F661" s="52">
        <f t="shared" si="188"/>
        <v>103.92860827728842</v>
      </c>
    </row>
    <row r="662" spans="1:6" ht="12.75" customHeight="1" x14ac:dyDescent="0.2">
      <c r="A662" s="53">
        <v>63312</v>
      </c>
      <c r="B662" s="85" t="s">
        <v>1322</v>
      </c>
      <c r="C662" s="50" t="s">
        <v>1323</v>
      </c>
      <c r="D662" s="242">
        <v>816506.27</v>
      </c>
      <c r="E662" s="242">
        <v>562972.69999999995</v>
      </c>
      <c r="F662" s="52">
        <f t="shared" si="188"/>
        <v>68.948974513079975</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230438.66</v>
      </c>
      <c r="E665" s="242">
        <v>35000</v>
      </c>
      <c r="F665" s="52">
        <f t="shared" si="188"/>
        <v>15.188423678561575</v>
      </c>
    </row>
    <row r="666" spans="1:6" ht="12.75" customHeight="1" x14ac:dyDescent="0.2">
      <c r="A666" s="53">
        <v>63322</v>
      </c>
      <c r="B666" s="85" t="s">
        <v>1330</v>
      </c>
      <c r="C666" s="50" t="s">
        <v>1331</v>
      </c>
      <c r="D666" s="242">
        <v>15000</v>
      </c>
      <c r="E666" s="242"/>
      <c r="F666" s="52">
        <f t="shared" si="188"/>
        <v>0</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199077.05</v>
      </c>
      <c r="E694" s="242">
        <v>291090.07</v>
      </c>
      <c r="F694" s="52">
        <f t="shared" si="188"/>
        <v>146.21980283513346</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10309.26</v>
      </c>
      <c r="E718" s="242">
        <v>11727.08</v>
      </c>
      <c r="F718" s="52">
        <f t="shared" si="188"/>
        <v>113.7528784801237</v>
      </c>
    </row>
    <row r="719" spans="1:6" ht="12.75" customHeight="1" x14ac:dyDescent="0.2">
      <c r="A719" s="53" t="s">
        <v>1418</v>
      </c>
      <c r="B719" s="85" t="s">
        <v>1419</v>
      </c>
      <c r="C719" s="50" t="s">
        <v>1418</v>
      </c>
      <c r="D719" s="242">
        <v>199.08</v>
      </c>
      <c r="E719" s="242">
        <v>199.08</v>
      </c>
      <c r="F719" s="52">
        <f t="shared" si="188"/>
        <v>100</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755.97</v>
      </c>
      <c r="E721" s="242"/>
      <c r="F721" s="52">
        <f t="shared" si="188"/>
        <v>0</v>
      </c>
    </row>
    <row r="722" spans="1:6" ht="12.75" customHeight="1" x14ac:dyDescent="0.2">
      <c r="A722" s="53" t="s">
        <v>1424</v>
      </c>
      <c r="B722" s="85" t="s">
        <v>1425</v>
      </c>
      <c r="C722" s="50" t="s">
        <v>1424</v>
      </c>
      <c r="D722" s="242">
        <v>32310.2</v>
      </c>
      <c r="E722" s="242">
        <v>1263.02</v>
      </c>
      <c r="F722" s="52">
        <f t="shared" si="188"/>
        <v>3.9090442027595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46267.199999999997</v>
      </c>
      <c r="E724" s="242">
        <v>46267.199999999997</v>
      </c>
      <c r="F724" s="52">
        <f t="shared" si="188"/>
        <v>100</v>
      </c>
    </row>
    <row r="725" spans="1:6" ht="12.75" customHeight="1" x14ac:dyDescent="0.2">
      <c r="A725" s="53">
        <v>32911</v>
      </c>
      <c r="B725" s="85" t="s">
        <v>1430</v>
      </c>
      <c r="C725" s="50" t="s">
        <v>1431</v>
      </c>
      <c r="D725" s="242">
        <v>22816.77</v>
      </c>
      <c r="E725" s="242">
        <v>22723.79</v>
      </c>
      <c r="F725" s="52">
        <f t="shared" ref="F725:F979" si="190">IF(D725&lt;&gt;0,IF(E725/D725&gt;=100,"&gt;&gt;100",E725/D725*100),"-")</f>
        <v>99.592492714788293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4003.09</v>
      </c>
      <c r="E760" s="242">
        <v>2355.7800000000002</v>
      </c>
      <c r="F760" s="52">
        <f t="shared" si="190"/>
        <v>58.849039117281897</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v>5000</v>
      </c>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883232.4</v>
      </c>
      <c r="E816" s="242">
        <v>689200.82</v>
      </c>
      <c r="F816" s="52">
        <f t="shared" si="190"/>
        <v>78.031650559920578</v>
      </c>
    </row>
    <row r="817" spans="1:6" ht="12.75" customHeight="1" x14ac:dyDescent="0.2">
      <c r="A817" s="53" t="s">
        <v>1614</v>
      </c>
      <c r="B817" s="85" t="s">
        <v>1615</v>
      </c>
      <c r="C817" s="50" t="s">
        <v>1614</v>
      </c>
      <c r="D817" s="242">
        <v>2834.5</v>
      </c>
      <c r="E817" s="242">
        <v>34697.58</v>
      </c>
      <c r="F817" s="52">
        <f t="shared" si="190"/>
        <v>1224.1164226494973</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51160.23</v>
      </c>
      <c r="E819" s="242">
        <v>53885.440000000002</v>
      </c>
      <c r="F819" s="52">
        <f t="shared" si="190"/>
        <v>105.32681342519375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50745.3</v>
      </c>
      <c r="E823" s="242">
        <v>52116.75</v>
      </c>
      <c r="F823" s="52">
        <f t="shared" si="190"/>
        <v>102.70261482344176</v>
      </c>
    </row>
    <row r="824" spans="1:6" ht="12.75" customHeight="1" x14ac:dyDescent="0.2">
      <c r="A824" s="53">
        <v>37221</v>
      </c>
      <c r="B824" s="85" t="s">
        <v>1628</v>
      </c>
      <c r="C824" s="50" t="s">
        <v>1629</v>
      </c>
      <c r="D824" s="242">
        <v>25887.19</v>
      </c>
      <c r="E824" s="242">
        <v>25132.49</v>
      </c>
      <c r="F824" s="52">
        <f t="shared" si="190"/>
        <v>97.084658473940209</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30545.38</v>
      </c>
      <c r="E826" s="242">
        <v>7565.77</v>
      </c>
      <c r="F826" s="52">
        <f t="shared" si="190"/>
        <v>24.768950328985923</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28418.61</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250000</v>
      </c>
      <c r="E885" s="242"/>
      <c r="F885" s="52">
        <f t="shared" si="190"/>
        <v>0</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530000</v>
      </c>
      <c r="E953" s="242">
        <v>250000</v>
      </c>
      <c r="F953" s="52">
        <f t="shared" si="190"/>
        <v>47.169811320754718</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55371.92</v>
      </c>
      <c r="E968" s="242"/>
      <c r="F968" s="52">
        <f t="shared" si="190"/>
        <v>0</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3" workbookViewId="0">
      <selection activeCell="E263" sqref="E26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20694146.149999999</v>
      </c>
      <c r="E6" s="229">
        <f t="shared" si="0"/>
        <v>22035324.970000006</v>
      </c>
      <c r="F6" s="230">
        <f t="shared" ref="F6:F260" si="1">IF(D6&gt;0,IF(E6/D6&gt;=100,"&gt;&gt;100",E6/D6*100),"-")</f>
        <v>106.48095751464484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12936829.16</v>
      </c>
      <c r="E7" s="104">
        <f t="shared" si="2"/>
        <v>13046875.310000004</v>
      </c>
      <c r="F7" s="93">
        <f t="shared" si="1"/>
        <v>100.85064236869002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358090.06</v>
      </c>
      <c r="E8" s="104">
        <f>E9+E10-E11</f>
        <v>382390.06</v>
      </c>
      <c r="F8" s="93">
        <f t="shared" si="1"/>
        <v>106.7860023816355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352117.29</v>
      </c>
      <c r="E9" s="247">
        <v>376417.29</v>
      </c>
      <c r="F9" s="93">
        <f t="shared" si="1"/>
        <v>106.90110957062062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5972.77</v>
      </c>
      <c r="E10" s="247">
        <v>5972.77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12283047.309999999</v>
      </c>
      <c r="E12" s="104">
        <f t="shared" si="3"/>
        <v>12439310.410000004</v>
      </c>
      <c r="F12" s="93">
        <f t="shared" si="1"/>
        <v>101.27218511869434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11467165.299999999</v>
      </c>
      <c r="E13" s="104">
        <f t="shared" si="4"/>
        <v>11829021.390000002</v>
      </c>
      <c r="F13" s="93">
        <f t="shared" si="1"/>
        <v>103.15558449305691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375450.69</v>
      </c>
      <c r="E14" s="247">
        <v>383753.19</v>
      </c>
      <c r="F14" s="93">
        <f t="shared" si="1"/>
        <v>102.21134232034572</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9721877.1999999993</v>
      </c>
      <c r="E15" s="247">
        <v>9979332.3900000006</v>
      </c>
      <c r="F15" s="93">
        <f t="shared" si="1"/>
        <v>102.64820450519578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11433287.029999999</v>
      </c>
      <c r="E16" s="247">
        <v>12811368.27</v>
      </c>
      <c r="F16" s="93">
        <f t="shared" si="1"/>
        <v>112.05323750190151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4092044.3</v>
      </c>
      <c r="E17" s="247">
        <v>3870018.37</v>
      </c>
      <c r="F17" s="93">
        <f t="shared" si="1"/>
        <v>94.574205122852661</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14155493.92</v>
      </c>
      <c r="E18" s="247">
        <v>15215450.83</v>
      </c>
      <c r="F18" s="93">
        <f t="shared" si="1"/>
        <v>107.48795425995282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298567.51</v>
      </c>
      <c r="E19" s="104">
        <f t="shared" si="5"/>
        <v>217687.24999999988</v>
      </c>
      <c r="F19" s="93">
        <f t="shared" si="1"/>
        <v>72.910562170679555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661432.94999999995</v>
      </c>
      <c r="E20" s="247">
        <v>567864.69999999995</v>
      </c>
      <c r="F20" s="93">
        <f t="shared" si="1"/>
        <v>85.853705957648458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24764.91</v>
      </c>
      <c r="E21" s="247">
        <v>24689.439999999999</v>
      </c>
      <c r="F21" s="93">
        <f t="shared" si="1"/>
        <v>99.6952542932722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328329</v>
      </c>
      <c r="E22" s="247">
        <v>320780.11</v>
      </c>
      <c r="F22" s="93">
        <f t="shared" si="1"/>
        <v>97.700815340710079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50680.98</v>
      </c>
      <c r="E24" s="247">
        <v>33658.65</v>
      </c>
      <c r="F24" s="93">
        <f t="shared" si="1"/>
        <v>66.412784441026986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11207.65</v>
      </c>
      <c r="E25" s="247">
        <v>11207.65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27015.55</v>
      </c>
      <c r="E26" s="247">
        <v>33325.11</v>
      </c>
      <c r="F26" s="93">
        <f t="shared" si="1"/>
        <v>123.35528982382368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804863.53</v>
      </c>
      <c r="E28" s="247">
        <v>773838.41</v>
      </c>
      <c r="F28" s="93">
        <f t="shared" si="1"/>
        <v>96.145294345738336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448451.82999999996</v>
      </c>
      <c r="E29" s="104">
        <f t="shared" si="6"/>
        <v>338560.63</v>
      </c>
      <c r="F29" s="93">
        <f t="shared" si="1"/>
        <v>75.495428349573245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225140.42</v>
      </c>
      <c r="E30" s="247">
        <v>215054.85</v>
      </c>
      <c r="F30" s="93">
        <f t="shared" si="1"/>
        <v>95.520320162856592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329967.81</v>
      </c>
      <c r="E32" s="247">
        <v>329967.81</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106656.4</v>
      </c>
      <c r="E34" s="247">
        <v>206462.03</v>
      </c>
      <c r="F34" s="93">
        <f t="shared" si="1"/>
        <v>193.57678489054572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369.29999999999927</v>
      </c>
      <c r="E35" s="104">
        <f t="shared" si="7"/>
        <v>369.29999999999927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9076.65</v>
      </c>
      <c r="E37" s="247">
        <v>9076.65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8707.35</v>
      </c>
      <c r="E40" s="247">
        <v>8707.35</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48711.67</v>
      </c>
      <c r="E41" s="104">
        <f t="shared" si="8"/>
        <v>35178.06</v>
      </c>
      <c r="F41" s="93">
        <f t="shared" si="1"/>
        <v>72.216904080685381</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61815.07</v>
      </c>
      <c r="E42" s="247">
        <v>61815.07</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13103.4</v>
      </c>
      <c r="E44" s="247">
        <v>26637.01</v>
      </c>
      <c r="F44" s="93">
        <f t="shared" si="1"/>
        <v>203.28319367492406</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19781.699999999953</v>
      </c>
      <c r="E45" s="104">
        <f t="shared" si="9"/>
        <v>18493.779999999912</v>
      </c>
      <c r="F45" s="93">
        <f t="shared" si="1"/>
        <v>93.489336103570238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20507.509999999998</v>
      </c>
      <c r="E47" s="247">
        <v>19654.5</v>
      </c>
      <c r="F47" s="93">
        <f t="shared" si="1"/>
        <v>95.840499407290309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543935.46</v>
      </c>
      <c r="E48" s="247">
        <f>570527.09+24271.69</f>
        <v>594798.77999999991</v>
      </c>
      <c r="F48" s="93">
        <f t="shared" si="1"/>
        <v>109.35098439803868</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139661.35999999999</v>
      </c>
      <c r="E49" s="247">
        <v>115389.67</v>
      </c>
      <c r="F49" s="93">
        <f t="shared" si="1"/>
        <v>82.621041353170284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684322.63</v>
      </c>
      <c r="E50" s="247">
        <v>711349.17</v>
      </c>
      <c r="F50" s="93">
        <f t="shared" si="1"/>
        <v>103.94938568668992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101484.88</v>
      </c>
      <c r="E51" s="247">
        <v>101484.88</v>
      </c>
      <c r="F51" s="93">
        <f t="shared" si="1"/>
        <v>100</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97346.59</v>
      </c>
      <c r="E52" s="104">
        <f t="shared" si="10"/>
        <v>26878.61</v>
      </c>
      <c r="F52" s="93">
        <f t="shared" si="1"/>
        <v>27.611249659592595</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176941.43</v>
      </c>
      <c r="E54" s="247">
        <v>106639.83</v>
      </c>
      <c r="F54" s="93">
        <f t="shared" si="1"/>
        <v>60.268434588778895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79594.84</v>
      </c>
      <c r="E55" s="247">
        <v>79761.22</v>
      </c>
      <c r="F55" s="93">
        <f t="shared" si="1"/>
        <v>100.20903365092511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96860.32</v>
      </c>
      <c r="E56" s="104">
        <f t="shared" si="11"/>
        <v>96811.35</v>
      </c>
      <c r="F56" s="93">
        <f t="shared" si="1"/>
        <v>99.949442661349863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96860.32</v>
      </c>
      <c r="E57" s="247">
        <v>96811.35</v>
      </c>
      <c r="F57" s="93">
        <f t="shared" si="1"/>
        <v>99.949442661349863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7757316.9900000002</v>
      </c>
      <c r="E68" s="104">
        <f t="shared" si="13"/>
        <v>8988449.6600000001</v>
      </c>
      <c r="F68" s="93">
        <f t="shared" si="1"/>
        <v>115.87059896594481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471277.03</v>
      </c>
      <c r="E69" s="104">
        <f t="shared" si="14"/>
        <v>3192199.39</v>
      </c>
      <c r="F69" s="93">
        <f t="shared" si="1"/>
        <v>677.35093942516141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471277.03</v>
      </c>
      <c r="E70" s="104">
        <f t="shared" si="15"/>
        <v>3192199.39</v>
      </c>
      <c r="F70" s="93">
        <f t="shared" si="1"/>
        <v>677.35093942516141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471277.03</v>
      </c>
      <c r="E72" s="247">
        <v>3192199.39</v>
      </c>
      <c r="F72" s="93">
        <f t="shared" si="1"/>
        <v>677.35093942516141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1659.93</v>
      </c>
      <c r="E78" s="104">
        <f>E79+SUM(E82:E84)-E85+E86</f>
        <v>225381.73</v>
      </c>
      <c r="F78" s="93" t="str">
        <f t="shared" si="1"/>
        <v>&gt;&gt;100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1659.93</v>
      </c>
      <c r="E86" s="247">
        <v>225381.73</v>
      </c>
      <c r="F86" s="93" t="str">
        <f t="shared" si="1"/>
        <v>&gt;&gt;100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1606026.74</v>
      </c>
      <c r="E134" s="104">
        <f t="shared" si="23"/>
        <v>1597710.72</v>
      </c>
      <c r="F134" s="93">
        <f t="shared" si="1"/>
        <v>99.48219915690818</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1606026.74</v>
      </c>
      <c r="E135" s="104">
        <f t="shared" si="24"/>
        <v>1597710.72</v>
      </c>
      <c r="F135" s="93">
        <f t="shared" si="1"/>
        <v>99.48219915690818</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1606026.74</v>
      </c>
      <c r="E141" s="247">
        <v>1597710.72</v>
      </c>
      <c r="F141" s="93">
        <f t="shared" si="1"/>
        <v>99.48219915690818</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5461036.8499999996</v>
      </c>
      <c r="E146" s="104">
        <f t="shared" si="26"/>
        <v>3866708.25</v>
      </c>
      <c r="F146" s="93">
        <f t="shared" si="1"/>
        <v>70.805386526553107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16853.91</v>
      </c>
      <c r="E147" s="247">
        <v>12008.5</v>
      </c>
      <c r="F147" s="93">
        <f t="shared" si="1"/>
        <v>71.250528809041938</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938994.19</v>
      </c>
      <c r="E149" s="104">
        <f t="shared" si="27"/>
        <v>587572.34000000008</v>
      </c>
      <c r="F149" s="93">
        <f t="shared" si="1"/>
        <v>62.574651287245999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938994.19</v>
      </c>
      <c r="E152" s="247">
        <v>340231.45</v>
      </c>
      <c r="F152" s="93">
        <f t="shared" si="1"/>
        <v>36.233605449678024</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247340.89</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3123966.87</v>
      </c>
      <c r="E158" s="247">
        <v>3224272.77</v>
      </c>
      <c r="F158" s="93">
        <f t="shared" si="1"/>
        <v>103.21085031225059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1563703.15</v>
      </c>
      <c r="E159" s="247">
        <v>399948.05</v>
      </c>
      <c r="F159" s="93">
        <f t="shared" si="1"/>
        <v>25.576980515771169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3128.87</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1201.1199999999999</v>
      </c>
      <c r="E162" s="247">
        <v>1201.1199999999999</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186811.26</v>
      </c>
      <c r="E163" s="247">
        <v>358294.53</v>
      </c>
      <c r="F163" s="93">
        <f t="shared" si="1"/>
        <v>191.79493248961546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196281.16</v>
      </c>
      <c r="E164" s="104">
        <f t="shared" si="28"/>
        <v>93521.94</v>
      </c>
      <c r="F164" s="93">
        <f t="shared" si="1"/>
        <v>47.646926480361131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196281.16</v>
      </c>
      <c r="E165" s="247">
        <v>93521.94</v>
      </c>
      <c r="F165" s="93">
        <f t="shared" si="1"/>
        <v>47.646926480361131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21035.279999999999</v>
      </c>
      <c r="E170" s="104">
        <f t="shared" si="29"/>
        <v>12927.63</v>
      </c>
      <c r="F170" s="93">
        <f t="shared" si="1"/>
        <v>61.456895273084079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21035.279999999999</v>
      </c>
      <c r="E173" s="247">
        <v>12927.63</v>
      </c>
      <c r="F173" s="93">
        <f t="shared" si="1"/>
        <v>61.456895273084079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20694146.149999999</v>
      </c>
      <c r="E175" s="104">
        <f t="shared" si="30"/>
        <v>22035324.969999999</v>
      </c>
      <c r="F175" s="93">
        <f t="shared" si="1"/>
        <v>106.48095751464479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962753.86</v>
      </c>
      <c r="E176" s="104">
        <f t="shared" si="31"/>
        <v>389139.49</v>
      </c>
      <c r="F176" s="93">
        <f t="shared" si="1"/>
        <v>40.419416235838305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648395.01</v>
      </c>
      <c r="E177" s="104">
        <f t="shared" si="32"/>
        <v>278589.94</v>
      </c>
      <c r="F177" s="93">
        <f t="shared" si="1"/>
        <v>42.966083283090043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33065.949999999997</v>
      </c>
      <c r="E178" s="247">
        <v>81464.89</v>
      </c>
      <c r="F178" s="93">
        <f t="shared" si="1"/>
        <v>246.37093445069627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314904.53999999998</v>
      </c>
      <c r="E179" s="247">
        <v>100393.72</v>
      </c>
      <c r="F179" s="93">
        <f t="shared" si="1"/>
        <v>31.880683587477023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1238.24</v>
      </c>
      <c r="E180" s="104">
        <f t="shared" si="33"/>
        <v>1031.73</v>
      </c>
      <c r="F180" s="93">
        <f t="shared" si="1"/>
        <v>83.322296162294876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1238.24</v>
      </c>
      <c r="E183" s="247">
        <v>1031.73</v>
      </c>
      <c r="F183" s="93">
        <f t="shared" si="1"/>
        <v>83.322296162294876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280747.05</v>
      </c>
      <c r="E186" s="247">
        <v>55216.44</v>
      </c>
      <c r="F186" s="93">
        <f t="shared" si="1"/>
        <v>19.667683062030395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17023.79</v>
      </c>
      <c r="E187" s="247">
        <v>12684.06</v>
      </c>
      <c r="F187" s="93">
        <f t="shared" si="1"/>
        <v>74.507850484527822</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1415.44</v>
      </c>
      <c r="E188" s="247">
        <v>27799.1</v>
      </c>
      <c r="F188" s="93">
        <f t="shared" si="1"/>
        <v>1963.9899960436328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64358.85</v>
      </c>
      <c r="E189" s="247">
        <v>110549.55</v>
      </c>
      <c r="F189" s="93">
        <f t="shared" si="1"/>
        <v>171.7705490387103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250000</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250000</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250000</v>
      </c>
      <c r="E212" s="247"/>
      <c r="F212" s="93">
        <f t="shared" si="1"/>
        <v>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19731392.289999999</v>
      </c>
      <c r="E237" s="104">
        <f t="shared" si="41"/>
        <v>21646185.48</v>
      </c>
      <c r="F237" s="93">
        <f t="shared" si="1"/>
        <v>109.70429841877115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13933365.58</v>
      </c>
      <c r="E238" s="104">
        <f t="shared" si="42"/>
        <v>14284941.51</v>
      </c>
      <c r="F238" s="93">
        <f t="shared" si="1"/>
        <v>102.52326638514857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14530112.34</v>
      </c>
      <c r="E239" s="104">
        <f t="shared" si="43"/>
        <v>14631688.27</v>
      </c>
      <c r="F239" s="93">
        <f t="shared" si="1"/>
        <v>100.69907188343183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13742615.699999999</v>
      </c>
      <c r="E240" s="247">
        <v>13844361.85</v>
      </c>
      <c r="F240" s="93">
        <f t="shared" si="1"/>
        <v>100.74036960809434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787496.64</v>
      </c>
      <c r="E241" s="247">
        <v>787326.42</v>
      </c>
      <c r="F241" s="93">
        <f t="shared" si="1"/>
        <v>99.978384669679357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596746.76</v>
      </c>
      <c r="E242" s="104">
        <f t="shared" si="44"/>
        <v>346746.76</v>
      </c>
      <c r="F242" s="93">
        <f t="shared" si="1"/>
        <v>58.106182260629282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596746.76</v>
      </c>
      <c r="E243" s="247">
        <f>348870.32-2123.56</f>
        <v>346746.76</v>
      </c>
      <c r="F243" s="93">
        <f t="shared" si="1"/>
        <v>58.106182260629282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140708.74000000022</v>
      </c>
      <c r="E245" s="104">
        <f t="shared" si="45"/>
        <v>3177978.5100000007</v>
      </c>
      <c r="F245" s="93">
        <f t="shared" si="1"/>
        <v>2258.5508974069385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4893101.03</v>
      </c>
      <c r="E246" s="104">
        <f t="shared" si="46"/>
        <v>5297452.9400000004</v>
      </c>
      <c r="F246" s="93">
        <f t="shared" si="1"/>
        <v>108.26371471835317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4375092.7</v>
      </c>
      <c r="E247" s="247">
        <v>5297452.9400000004</v>
      </c>
      <c r="F247" s="93">
        <f t="shared" si="1"/>
        <v>121.08207307241743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518008.33</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4752392.29</v>
      </c>
      <c r="E250" s="104">
        <f t="shared" si="47"/>
        <v>2119474.4299999997</v>
      </c>
      <c r="F250" s="93">
        <f t="shared" si="1"/>
        <v>44.598052952400522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4752392.29</v>
      </c>
      <c r="E252" s="247">
        <v>1869474.43</v>
      </c>
      <c r="F252" s="93">
        <f t="shared" si="1"/>
        <v>39.337544460160714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250000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5461036.8600000003</v>
      </c>
      <c r="E255" s="247">
        <v>4089743.52</v>
      </c>
      <c r="F255" s="93">
        <f t="shared" si="1"/>
        <v>74.889505873066014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196281.11</v>
      </c>
      <c r="E256" s="247">
        <v>93521.94</v>
      </c>
      <c r="F256" s="93">
        <f t="shared" si="1"/>
        <v>47.646938617781409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3456074.4</v>
      </c>
      <c r="E259" s="104">
        <f t="shared" si="49"/>
        <v>109449.55</v>
      </c>
      <c r="F259" s="93">
        <f t="shared" si="1"/>
        <v>3.1668748219077689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3456074.4</v>
      </c>
      <c r="E260" s="248">
        <v>109449.55</v>
      </c>
      <c r="F260" s="97">
        <f t="shared" si="1"/>
        <v>3.1668748219077689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2747076.21</v>
      </c>
      <c r="E264" s="247">
        <v>860735.18</v>
      </c>
      <c r="F264" s="93">
        <f t="shared" si="50"/>
        <v>31.332773982269686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2900771.9</v>
      </c>
      <c r="E265" s="247">
        <v>3364267.6</v>
      </c>
      <c r="F265" s="93">
        <f t="shared" si="50"/>
        <v>115.97835734688414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9169.8700000000008</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187111.29</v>
      </c>
      <c r="E267" s="247">
        <v>93521.94</v>
      </c>
      <c r="F267" s="93">
        <f t="shared" si="50"/>
        <v>49.981986656176652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603.84</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1659.93</v>
      </c>
      <c r="E271" s="247">
        <v>224695.19</v>
      </c>
      <c r="F271" s="93" t="str">
        <f t="shared" si="50"/>
        <v>&gt;&gt;100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82.7</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615329.06000000006</v>
      </c>
      <c r="E287" s="247">
        <v>197125.05</v>
      </c>
      <c r="F287" s="93">
        <f t="shared" si="50"/>
        <v>32.035712729055895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33065.949999999997</v>
      </c>
      <c r="E288" s="247">
        <v>81464.89</v>
      </c>
      <c r="F288" s="93">
        <f t="shared" si="50"/>
        <v>246.37093445069627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64358.85</v>
      </c>
      <c r="E289" s="247">
        <v>110549.55</v>
      </c>
      <c r="F289" s="93">
        <f t="shared" si="50"/>
        <v>171.7705490387103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250000</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27799.1</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9" workbookViewId="0">
      <selection activeCell="E21" sqref="E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1064562.26</v>
      </c>
      <c r="E5" s="79">
        <f t="shared" si="0"/>
        <v>820458.11</v>
      </c>
      <c r="F5" s="80">
        <f t="shared" ref="F5:F141" si="1">IF(D5&gt;0,IF(E5/D5&gt;=100,"&gt;&gt;100",E5/D5*100),"-")</f>
        <v>77.069997766030141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843859.26</v>
      </c>
      <c r="E6" s="81">
        <f t="shared" si="2"/>
        <v>581562.55000000005</v>
      </c>
      <c r="F6" s="63">
        <f t="shared" si="1"/>
        <v>68.917007558819705</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843859.26</v>
      </c>
      <c r="E7" s="249">
        <f>579718.65+1843.9</f>
        <v>581562.55000000005</v>
      </c>
      <c r="F7" s="63">
        <f t="shared" si="1"/>
        <v>68.917007558819705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142568.65</v>
      </c>
      <c r="E13" s="81">
        <f t="shared" si="4"/>
        <v>188046.23</v>
      </c>
      <c r="F13" s="63">
        <f t="shared" si="1"/>
        <v>131.89872387793531</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142568.65</v>
      </c>
      <c r="E14" s="249">
        <v>188046.23</v>
      </c>
      <c r="F14" s="63">
        <f t="shared" si="1"/>
        <v>131.89872387793531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8276.7099999999991</v>
      </c>
      <c r="E18" s="249"/>
      <c r="F18" s="63">
        <f t="shared" si="1"/>
        <v>0</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69857.64</v>
      </c>
      <c r="E19" s="249">
        <v>50849.33</v>
      </c>
      <c r="F19" s="63">
        <f t="shared" si="1"/>
        <v>72.789933928486562</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38419.410000000003</v>
      </c>
      <c r="E28" s="81">
        <f t="shared" si="6"/>
        <v>32671.59</v>
      </c>
      <c r="F28" s="63">
        <f t="shared" si="1"/>
        <v>85.039280925969436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38419.410000000003</v>
      </c>
      <c r="E30" s="249">
        <v>32671.59</v>
      </c>
      <c r="F30" s="63">
        <f t="shared" si="1"/>
        <v>85.039280925969436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873597.89</v>
      </c>
      <c r="E35" s="81">
        <f t="shared" si="7"/>
        <v>1834448.6</v>
      </c>
      <c r="F35" s="63">
        <f t="shared" si="1"/>
        <v>209.98775535046224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221419.57</v>
      </c>
      <c r="E39" s="81">
        <f t="shared" si="9"/>
        <v>131545.14000000001</v>
      </c>
      <c r="F39" s="63">
        <f t="shared" si="1"/>
        <v>59.409897688808634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221419.57</v>
      </c>
      <c r="E40" s="249">
        <v>131545.14000000001</v>
      </c>
      <c r="F40" s="63">
        <f t="shared" si="1"/>
        <v>59.409897688808634</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166563.87</v>
      </c>
      <c r="E43" s="81">
        <f t="shared" si="10"/>
        <v>55006.93</v>
      </c>
      <c r="F43" s="63">
        <f t="shared" si="1"/>
        <v>33.024526867681445</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166563.87</v>
      </c>
      <c r="E48" s="249">
        <v>55006.93</v>
      </c>
      <c r="F48" s="63">
        <f t="shared" si="1"/>
        <v>33.024526867681445</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314676.24</v>
      </c>
      <c r="E50" s="81">
        <f t="shared" si="11"/>
        <v>253008.43</v>
      </c>
      <c r="F50" s="63">
        <f t="shared" si="1"/>
        <v>80.402775246075137</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314676.24</v>
      </c>
      <c r="E53" s="249">
        <v>253008.43</v>
      </c>
      <c r="F53" s="63">
        <f t="shared" si="1"/>
        <v>80.402775246075137</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98374.57</v>
      </c>
      <c r="E54" s="81">
        <f t="shared" si="12"/>
        <v>1301138.26</v>
      </c>
      <c r="F54" s="63">
        <f t="shared" si="1"/>
        <v>1322.6367952612143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98374.57</v>
      </c>
      <c r="E55" s="249">
        <v>1301138.26</v>
      </c>
      <c r="F55" s="63">
        <f t="shared" si="1"/>
        <v>1322.6367952612143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52181.27</v>
      </c>
      <c r="E60" s="249">
        <v>49545.62</v>
      </c>
      <c r="F60" s="63">
        <f t="shared" si="1"/>
        <v>94.949049726079878</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20382.37</v>
      </c>
      <c r="E61" s="81">
        <f t="shared" si="13"/>
        <v>44204.22</v>
      </c>
      <c r="F61" s="63">
        <f t="shared" si="1"/>
        <v>216.87477952760156</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20382.37</v>
      </c>
      <c r="E64" s="249">
        <v>44204.22</v>
      </c>
      <c r="F64" s="63">
        <f t="shared" si="1"/>
        <v>216.87477952760156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449148.57</v>
      </c>
      <c r="E75" s="81">
        <f t="shared" si="15"/>
        <v>407710.73</v>
      </c>
      <c r="F75" s="63">
        <f t="shared" si="1"/>
        <v>90.774135159775753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36010</v>
      </c>
      <c r="E77" s="249">
        <v>62000.31</v>
      </c>
      <c r="F77" s="63">
        <f t="shared" si="1"/>
        <v>172.1752568730908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28651.82</v>
      </c>
      <c r="E78" s="249"/>
      <c r="F78" s="63">
        <f t="shared" si="1"/>
        <v>0</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3052.62</v>
      </c>
      <c r="E80" s="249">
        <v>30669.24</v>
      </c>
      <c r="F80" s="63">
        <f t="shared" si="1"/>
        <v>1004.6858108772138</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381434.13</v>
      </c>
      <c r="E81" s="249">
        <v>315041.18</v>
      </c>
      <c r="F81" s="63">
        <f t="shared" si="1"/>
        <v>82.593862274464001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20827.490000000002</v>
      </c>
      <c r="E82" s="81">
        <f t="shared" si="16"/>
        <v>539826.27</v>
      </c>
      <c r="F82" s="63">
        <f t="shared" si="1"/>
        <v>2591.8930701683207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7622.71</v>
      </c>
      <c r="E84" s="249">
        <v>226582.55</v>
      </c>
      <c r="F84" s="63">
        <f t="shared" si="1"/>
        <v>2972.4671409511839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13204.78</v>
      </c>
      <c r="E85" s="249">
        <v>14459.63</v>
      </c>
      <c r="F85" s="63">
        <f t="shared" si="1"/>
        <v>109.50299815672808</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297584.95</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1199.1400000000001</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31704.46</v>
      </c>
      <c r="E89" s="81">
        <f t="shared" si="17"/>
        <v>0</v>
      </c>
      <c r="F89" s="63">
        <f t="shared" si="1"/>
        <v>0</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31704.46</v>
      </c>
      <c r="E106" s="249"/>
      <c r="F106" s="63">
        <f t="shared" si="1"/>
        <v>0</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267092.99</v>
      </c>
      <c r="E107" s="81">
        <f t="shared" si="21"/>
        <v>387396.41</v>
      </c>
      <c r="F107" s="63">
        <f t="shared" si="1"/>
        <v>145.04177365343807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180836.16</v>
      </c>
      <c r="E108" s="249">
        <v>215988.4</v>
      </c>
      <c r="F108" s="63">
        <f t="shared" si="1"/>
        <v>119.43872287489403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38779.589999999997</v>
      </c>
      <c r="E110" s="249">
        <v>11637.94</v>
      </c>
      <c r="F110" s="63">
        <f t="shared" si="1"/>
        <v>30.010477160795151</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32395.71</v>
      </c>
      <c r="E111" s="249">
        <v>46294.76</v>
      </c>
      <c r="F111" s="63">
        <f t="shared" si="1"/>
        <v>142.90398327432862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15081.53</v>
      </c>
      <c r="E113" s="249">
        <v>113475.31</v>
      </c>
      <c r="F113" s="63">
        <f t="shared" si="1"/>
        <v>752.41245417407913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106271.38</v>
      </c>
      <c r="E114" s="81">
        <f t="shared" si="22"/>
        <v>95642.510000000009</v>
      </c>
      <c r="F114" s="63">
        <f t="shared" si="1"/>
        <v>89.998370210304984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7069.91</v>
      </c>
      <c r="E115" s="81">
        <f t="shared" si="23"/>
        <v>37544.1</v>
      </c>
      <c r="F115" s="63">
        <f t="shared" si="1"/>
        <v>531.04070631733634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7069.91</v>
      </c>
      <c r="E116" s="249">
        <v>37544.1</v>
      </c>
      <c r="F116" s="63">
        <f t="shared" si="1"/>
        <v>531.04070631733634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25887.19</v>
      </c>
      <c r="E118" s="81">
        <f t="shared" si="24"/>
        <v>34298.410000000003</v>
      </c>
      <c r="F118" s="63">
        <f t="shared" si="1"/>
        <v>132.49182317586423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25887.19</v>
      </c>
      <c r="E119" s="249">
        <v>34298.410000000003</v>
      </c>
      <c r="F119" s="63">
        <f t="shared" si="1"/>
        <v>132.49182317586423</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73314.28</v>
      </c>
      <c r="E122" s="81">
        <f t="shared" si="25"/>
        <v>23800</v>
      </c>
      <c r="F122" s="63">
        <f t="shared" si="1"/>
        <v>32.462979926966476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73314.28</v>
      </c>
      <c r="E123" s="249">
        <v>23800</v>
      </c>
      <c r="F123" s="63">
        <f t="shared" si="1"/>
        <v>32.462979926966476</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1030157.9</v>
      </c>
      <c r="E129" s="81">
        <f t="shared" si="26"/>
        <v>1029817.98</v>
      </c>
      <c r="F129" s="63">
        <f t="shared" si="1"/>
        <v>99.967003116706664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55387.1</v>
      </c>
      <c r="E137" s="249">
        <v>6089.44</v>
      </c>
      <c r="F137" s="63">
        <f t="shared" si="1"/>
        <v>10.994329004407163</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953896</v>
      </c>
      <c r="E138" s="249">
        <v>1023728.54</v>
      </c>
      <c r="F138" s="63">
        <f t="shared" si="1"/>
        <v>107.32077081778309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20874.8</v>
      </c>
      <c r="E140" s="249"/>
      <c r="F140" s="63">
        <f t="shared" si="1"/>
        <v>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3881782.35</v>
      </c>
      <c r="E141" s="106">
        <f t="shared" si="28"/>
        <v>5147972.1999999993</v>
      </c>
      <c r="F141" s="82">
        <f t="shared" si="1"/>
        <v>132.61877498103414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0" sqref="D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1636946.56</v>
      </c>
      <c r="E5" s="107">
        <f t="shared" si="0"/>
        <v>1636946.56</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1636946.56</v>
      </c>
      <c r="E6" s="108">
        <f t="shared" si="1"/>
        <v>1636946.56</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1634936.04</v>
      </c>
      <c r="E7" s="108">
        <f t="shared" si="2"/>
        <v>1634936.04</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f>1632816.61+2119.43</f>
        <v>1634936.04</v>
      </c>
      <c r="E9" s="250">
        <f>1632816.61+2119.43</f>
        <v>1634936.04</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2010.52</v>
      </c>
      <c r="E14" s="81">
        <f>SUM(E15:E21)</f>
        <v>2010.52</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2010.52</v>
      </c>
      <c r="E20" s="250">
        <v>2010.52</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2404.2399999999998</v>
      </c>
      <c r="E38" s="108">
        <f>E39+E44</f>
        <v>2404.2399999999998</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2404.2399999999998</v>
      </c>
      <c r="E39" s="108">
        <f t="shared" si="5"/>
        <v>2404.2399999999998</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2404.2399999999998</v>
      </c>
      <c r="E40" s="250">
        <v>2404.2399999999998</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7" workbookViewId="0">
      <selection activeCell="D99" sqref="D9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962753.86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6303618.1499999994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4333973.0399999991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1486721.17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1143396.68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26830.959999999999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2355.7800000000002</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861485.93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402889.67</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410292.85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1969645.11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6877232.5200000005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4703778.1100000003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1438322.23</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1357907.5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27037.47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2355.7800000000002</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1087016.54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407229.4</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383909.19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1923454.41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250000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250000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389139.48999999929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307674.59999999998</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197125.05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100393.72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57871.29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9103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33419.43</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1031.73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1031.73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55216.439999999995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17080.05</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32577.32</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5559.07</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12684.06</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f>3850</f>
        <v>3850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8834.06</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27799.1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27799.1</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110549.55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92320.35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8138.75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10090.450000000001</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81464.89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81464.89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6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6</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38036</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0</v>
      </c>
      <c r="M215" s="71">
        <f>IF(AND('PR-RAS'!E33&gt;0,SUM('PR-RAS'!E659:'PR-RAS'!E660)=0),1,0)</f>
        <v>1</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Berislav Vuković</cp:lastModifiedBy>
  <cp:lastPrinted>2024-09-24T08:26:57Z</cp:lastPrinted>
  <dcterms:created xsi:type="dcterms:W3CDTF">2022-04-01T05:14:30Z</dcterms:created>
  <dcterms:modified xsi:type="dcterms:W3CDTF">2025-02-14T11:17:42Z</dcterms:modified>
</cp:coreProperties>
</file>